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sheetId="1" state="visible" r:id="rId1"/>
    <sheet xmlns:r="http://schemas.openxmlformats.org/officeDocument/2006/relationships" name="Budget vs Actual" sheetId="2" state="visible" r:id="rId2"/>
  </sheets>
  <definedNames>
    <definedName name="BudgetPeriod">'Budget vs Actual'!$B$7</definedName>
  </definedNames>
  <calcPr calcId="124519" fullCalcOnLoad="1"/>
</workbook>
</file>

<file path=xl/styles.xml><?xml version="1.0" encoding="utf-8"?>
<styleSheet xmlns="http://schemas.openxmlformats.org/spreadsheetml/2006/main">
  <numFmts count="2">
    <numFmt numFmtId="164" formatCode="&quot;R&quot; #,##0.00"/>
    <numFmt numFmtId="165" formatCode="0.0%"/>
  </numFmts>
  <fonts count="18">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i val="1"/>
      <color rgb="006B6870"/>
      <sz val="8.5"/>
    </font>
    <font>
      <name val="Arial"/>
      <b val="1"/>
      <color rgb="00FFFFFF"/>
      <sz val="8.5"/>
    </font>
    <font>
      <name val="Arial"/>
      <b val="1"/>
      <color rgb="00FFFFFF"/>
      <sz val="10"/>
    </font>
    <font>
      <name val="Arial"/>
      <color rgb="00222222"/>
      <sz val="10"/>
    </font>
    <font>
      <name val="Arial"/>
      <color rgb="00191C4A"/>
      <sz val="10"/>
    </font>
    <font>
      <name val="Arial"/>
      <b val="1"/>
      <color rgb="001D9E75"/>
      <sz val="10"/>
    </font>
    <font>
      <name val="Arial"/>
      <b val="1"/>
      <color rgb="00191C4A"/>
      <sz val="9"/>
    </font>
    <font>
      <name val="Arial"/>
      <b val="1"/>
      <color rgb="00FFFFFF"/>
      <sz val="9.5"/>
    </font>
    <font>
      <name val="Arial"/>
      <b val="1"/>
      <color rgb="00191C4A"/>
      <sz val="9.5"/>
    </font>
    <font>
      <name val="Arial"/>
      <b val="1"/>
      <color rgb="001D9E75"/>
      <sz val="11"/>
    </font>
    <font>
      <name val="Arial"/>
      <color rgb="00191C4A"/>
      <sz val="9"/>
    </font>
  </fonts>
  <fills count="7">
    <fill>
      <patternFill/>
    </fill>
    <fill>
      <patternFill patternType="gray125"/>
    </fill>
    <fill>
      <patternFill patternType="solid">
        <fgColor rgb="00FFFFFF"/>
      </patternFill>
    </fill>
    <fill>
      <patternFill patternType="solid">
        <fgColor rgb="00191C4A"/>
      </patternFill>
    </fill>
    <fill>
      <patternFill patternType="solid">
        <fgColor rgb="00F7F6F2"/>
      </patternFill>
    </fill>
    <fill>
      <patternFill patternType="solid">
        <fgColor rgb="00E8E9F2"/>
      </patternFill>
    </fill>
    <fill>
      <patternFill patternType="solid">
        <fgColor rgb="0021759B"/>
      </patternFill>
    </fill>
  </fills>
  <borders count="8">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borders>
  <cellStyleXfs count="1">
    <xf numFmtId="0" fontId="0" fillId="0" borderId="0"/>
  </cellStyleXfs>
  <cellXfs count="39">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0" fontId="6" fillId="2" borderId="2" applyAlignment="1" pivotButton="0" quotePrefix="0" xfId="0">
      <alignment horizontal="left" vertical="center" indent="1"/>
    </xf>
    <xf numFmtId="0" fontId="0" fillId="0" borderId="5" pivotButton="0" quotePrefix="0" xfId="0"/>
    <xf numFmtId="0" fontId="0" fillId="0" borderId="6" pivotButton="0" quotePrefix="0" xfId="0"/>
    <xf numFmtId="0" fontId="7" fillId="0" borderId="0" applyAlignment="1" pivotButton="0" quotePrefix="0" xfId="0">
      <alignment vertical="center" wrapText="1" indent="1"/>
    </xf>
    <xf numFmtId="0" fontId="7" fillId="0" borderId="0" applyAlignment="1" pivotButton="0" quotePrefix="0" xfId="0">
      <alignment vertical="top" wrapText="1" indent="1"/>
    </xf>
    <xf numFmtId="0" fontId="8" fillId="3" borderId="2" applyAlignment="1" pivotButton="0" quotePrefix="0" xfId="0">
      <alignment horizontal="center" vertical="center" wrapText="1"/>
    </xf>
    <xf numFmtId="0" fontId="9" fillId="3" borderId="7" applyAlignment="1" pivotButton="0" quotePrefix="0" xfId="0">
      <alignment vertical="center" indent="1"/>
    </xf>
    <xf numFmtId="0" fontId="0" fillId="3" borderId="7" pivotButton="0" quotePrefix="0" xfId="0"/>
    <xf numFmtId="0" fontId="10" fillId="0" borderId="0" applyAlignment="1" pivotButton="0" quotePrefix="0" xfId="0">
      <alignment vertical="center" indent="2"/>
    </xf>
    <xf numFmtId="164" fontId="6" fillId="2" borderId="2" applyAlignment="1" pivotButton="0" quotePrefix="0" xfId="0">
      <alignment horizontal="right" vertical="center" indent="1"/>
    </xf>
    <xf numFmtId="164" fontId="11" fillId="4" borderId="2" applyAlignment="1" pivotButton="0" quotePrefix="0" xfId="0">
      <alignment horizontal="right" vertical="center" indent="1"/>
    </xf>
    <xf numFmtId="0" fontId="5" fillId="5" borderId="0" applyAlignment="1" pivotButton="0" quotePrefix="0" xfId="0">
      <alignment vertical="center" indent="1"/>
    </xf>
    <xf numFmtId="164" fontId="5" fillId="5" borderId="0" applyAlignment="1" pivotButton="0" quotePrefix="0" xfId="0">
      <alignment horizontal="right" vertical="center" indent="1"/>
    </xf>
    <xf numFmtId="0" fontId="7" fillId="5" borderId="0" applyAlignment="1" pivotButton="0" quotePrefix="0" xfId="0">
      <alignment vertical="center" wrapText="1" indent="1"/>
    </xf>
    <xf numFmtId="0" fontId="0" fillId="5" borderId="0" pivotButton="0" quotePrefix="0" xfId="0"/>
    <xf numFmtId="0" fontId="12" fillId="5" borderId="0" applyAlignment="1" pivotButton="0" quotePrefix="0" xfId="0">
      <alignment vertical="center" indent="1"/>
    </xf>
    <xf numFmtId="164" fontId="12" fillId="5" borderId="0" applyAlignment="1" pivotButton="0" quotePrefix="0" xfId="0">
      <alignment horizontal="right" vertical="center" indent="1"/>
    </xf>
    <xf numFmtId="0" fontId="13" fillId="4" borderId="0" applyAlignment="1" pivotButton="0" quotePrefix="0" xfId="0">
      <alignment vertical="center" indent="1"/>
    </xf>
    <xf numFmtId="165" fontId="13" fillId="4" borderId="0" applyAlignment="1" pivotButton="0" quotePrefix="0" xfId="0">
      <alignment horizontal="right" vertical="center" indent="1"/>
    </xf>
    <xf numFmtId="0" fontId="7" fillId="4" borderId="0" applyAlignment="1" pivotButton="0" quotePrefix="0" xfId="0">
      <alignment vertical="center" wrapText="1" indent="1"/>
    </xf>
    <xf numFmtId="0" fontId="14" fillId="6" borderId="7" applyAlignment="1" pivotButton="0" quotePrefix="0" xfId="0">
      <alignment vertical="center" indent="1"/>
    </xf>
    <xf numFmtId="0" fontId="0" fillId="6" borderId="7" pivotButton="0" quotePrefix="0" xfId="0"/>
    <xf numFmtId="0" fontId="15" fillId="4" borderId="0" applyAlignment="1" pivotButton="0" quotePrefix="0" xfId="0">
      <alignment vertical="center" indent="1"/>
    </xf>
    <xf numFmtId="164" fontId="15" fillId="4" borderId="0" applyAlignment="1" pivotButton="0" quotePrefix="0" xfId="0">
      <alignment horizontal="right" vertical="center" indent="1"/>
    </xf>
    <xf numFmtId="0" fontId="0" fillId="4" borderId="0" pivotButton="0" quotePrefix="0" xfId="0"/>
    <xf numFmtId="0" fontId="16" fillId="5" borderId="0" applyAlignment="1" pivotButton="0" quotePrefix="0" xfId="0">
      <alignment vertical="center" indent="1"/>
    </xf>
    <xf numFmtId="164" fontId="16" fillId="5" borderId="0" applyAlignment="1" pivotButton="0" quotePrefix="0" xfId="0">
      <alignment horizontal="right" vertical="center" indent="1"/>
    </xf>
    <xf numFmtId="0" fontId="10" fillId="0" borderId="0" applyAlignment="1" pivotButton="0" quotePrefix="0" xfId="0">
      <alignment vertical="center" indent="1"/>
    </xf>
    <xf numFmtId="165" fontId="11" fillId="4" borderId="2" applyAlignment="1" pivotButton="0" quotePrefix="0" xfId="0">
      <alignment horizontal="right" vertical="center" indent="1"/>
    </xf>
    <xf numFmtId="0" fontId="17" fillId="4" borderId="2" applyAlignment="1" pivotButton="0" quotePrefix="0" xfId="0">
      <alignment horizontal="left" vertical="center" indent="1"/>
    </xf>
    <xf numFmtId="164" fontId="5" fillId="4" borderId="2" applyAlignment="1" pivotButton="0" quotePrefix="0" xfId="0">
      <alignment horizontal="right" vertical="center" indent="1"/>
    </xf>
  </cellXfs>
  <cellStyles count="1">
    <cellStyle name="Normal" xfId="0" builtinId="0" hidden="0"/>
  </cellStyles>
  <dxfs count="2">
    <dxf>
      <font>
        <name val="Arial"/>
        <b val="1"/>
        <color rgb="001D9E75"/>
        <sz val="10"/>
      </font>
      <fill>
        <patternFill patternType="solid">
          <fgColor rgb="00E4F3EC"/>
        </patternFill>
      </fill>
    </dxf>
    <dxf>
      <font>
        <name val="Arial"/>
        <b val="1"/>
        <color rgb="00A32D2D"/>
        <sz val="10"/>
      </font>
      <fill>
        <patternFill patternType="solid">
          <fgColor rgb="00F6E5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P86"/>
  <sheetViews>
    <sheetView showGridLines="0" workbookViewId="0">
      <pane xSplit="1" ySplit="9" topLeftCell="B10" activePane="bottomRight" state="frozen"/>
      <selection pane="topRight"/>
      <selection pane="bottomLeft"/>
      <selection pane="bottomRight"/>
      <selection pane="bottomLeft"/>
      <selection pane="bottomRight" activeCell="A1" sqref="A1"/>
    </sheetView>
  </sheetViews>
  <sheetFormatPr baseColWidth="8" defaultRowHeight="15"/>
  <cols>
    <col width="38"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 width="13" customWidth="1" min="15" max="15"/>
    <col width="34" customWidth="1" min="16" max="16"/>
  </cols>
  <sheetData>
    <row r="1" ht="26" customHeight="1">
      <c r="A1" s="1" t="inlineStr">
        <is>
          <t>TWELVE MONTH OPERATING BUDGET</t>
        </is>
      </c>
    </row>
    <row r="2" ht="14" customHeight="1">
      <c r="A2" s="2" t="inlineStr">
        <is>
          <t>Plan every month of the financial year, then check yourself against it on the Budget vs Actual sheet.</t>
        </is>
      </c>
    </row>
    <row r="3" ht="4" customHeight="1">
      <c r="A3" s="3" t="n"/>
      <c r="B3" s="3" t="n"/>
      <c r="C3" s="3" t="n"/>
      <c r="D3" s="3" t="n"/>
      <c r="E3" s="3" t="n"/>
      <c r="F3" s="3" t="n"/>
      <c r="G3" s="3" t="n"/>
      <c r="H3" s="3" t="n"/>
      <c r="I3" s="3" t="n"/>
      <c r="J3" s="3" t="n"/>
      <c r="K3" s="3" t="n"/>
      <c r="L3" s="3" t="n"/>
      <c r="M3" s="3" t="n"/>
      <c r="N3" s="3" t="n"/>
      <c r="O3" s="3" t="n"/>
      <c r="P3" s="3" t="n"/>
    </row>
    <row r="4" ht="15" customHeight="1">
      <c r="A4" s="4" t="inlineStr">
        <is>
          <t>[YOUR COMPANY NAME]</t>
        </is>
      </c>
      <c r="O4" s="5" t="inlineStr">
        <is>
          <t>[ Insert your logo in the space above ]</t>
        </is>
      </c>
    </row>
    <row r="5" ht="15" customHeight="1">
      <c r="A5" s="6" t="inlineStr">
        <is>
          <t>Reg No: [XXXX/XXXXXX/XX]</t>
        </is>
      </c>
      <c r="O5" s="5" t="inlineStr">
        <is>
          <t>VAT No: [4XXXXXXXXX] (if VAT registered)</t>
        </is>
      </c>
    </row>
    <row r="6" ht="15" customHeight="1">
      <c r="A6" s="6" t="inlineStr">
        <is>
          <t>[email@yourbusiness.co.za]</t>
        </is>
      </c>
      <c r="O6" s="5" t="inlineStr">
        <is>
          <t>[+27 XX XXX XXXX]</t>
        </is>
      </c>
    </row>
    <row r="7" ht="18" customHeight="1">
      <c r="A7" s="7" t="inlineStr">
        <is>
          <t>Financial year</t>
        </is>
      </c>
      <c r="B7" s="8" t="inlineStr">
        <is>
          <t>[1 March 20XX to 28 February 20XX]</t>
        </is>
      </c>
      <c r="C7" s="9" t="n"/>
      <c r="D7" s="9" t="n"/>
      <c r="E7" s="9" t="n"/>
      <c r="F7" s="10" t="n"/>
      <c r="G7" s="11" t="inlineStr">
        <is>
          <t>Most South African small businesses run a March to February year, which lines up with the SARS year of assessment.</t>
        </is>
      </c>
    </row>
    <row r="8" ht="17.5" customHeight="1">
      <c r="A8" s="12" t="inlineStr">
        <is>
          <t>Note: How to use this sheet: type only in the white cells, which show in blue text. The shaded cells work themselves out, so leave them alone. Notes in grey italic are guidance and can be deleted before you send the document.</t>
        </is>
      </c>
    </row>
    <row r="9" ht="28" customHeight="1">
      <c r="A9" s="13" t="inlineStr">
        <is>
          <t>CATEGORY</t>
        </is>
      </c>
      <c r="B9" s="13" t="inlineStr">
        <is>
          <t>JAN</t>
        </is>
      </c>
      <c r="C9" s="13" t="inlineStr">
        <is>
          <t>FEB</t>
        </is>
      </c>
      <c r="D9" s="13" t="inlineStr">
        <is>
          <t>MAR</t>
        </is>
      </c>
      <c r="E9" s="13" t="inlineStr">
        <is>
          <t>APR</t>
        </is>
      </c>
      <c r="F9" s="13" t="inlineStr">
        <is>
          <t>MAY</t>
        </is>
      </c>
      <c r="G9" s="13" t="inlineStr">
        <is>
          <t>JUN</t>
        </is>
      </c>
      <c r="H9" s="13" t="inlineStr">
        <is>
          <t>JUL</t>
        </is>
      </c>
      <c r="I9" s="13" t="inlineStr">
        <is>
          <t>AUG</t>
        </is>
      </c>
      <c r="J9" s="13" t="inlineStr">
        <is>
          <t>SEP</t>
        </is>
      </c>
      <c r="K9" s="13" t="inlineStr">
        <is>
          <t>OCT</t>
        </is>
      </c>
      <c r="L9" s="13" t="inlineStr">
        <is>
          <t>NOV</t>
        </is>
      </c>
      <c r="M9" s="13" t="inlineStr">
        <is>
          <t>DEC</t>
        </is>
      </c>
      <c r="N9" s="13" t="inlineStr">
        <is>
          <t>TOTAL FOR THE YEAR</t>
        </is>
      </c>
      <c r="O9" s="13" t="inlineStr">
        <is>
          <t>MONTHLY AVERAGE</t>
        </is>
      </c>
      <c r="P9" s="13" t="inlineStr">
        <is>
          <t>NOTES</t>
        </is>
      </c>
    </row>
    <row r="10" ht="22" customHeight="1">
      <c r="A10" s="14" t="inlineStr">
        <is>
          <t>INCOME</t>
        </is>
      </c>
      <c r="B10" s="15" t="n"/>
      <c r="C10" s="15" t="n"/>
      <c r="D10" s="15" t="n"/>
      <c r="E10" s="15" t="n"/>
      <c r="F10" s="15" t="n"/>
      <c r="G10" s="15" t="n"/>
      <c r="H10" s="15" t="n"/>
      <c r="I10" s="15" t="n"/>
      <c r="J10" s="15" t="n"/>
      <c r="K10" s="15" t="n"/>
      <c r="L10" s="15" t="n"/>
      <c r="M10" s="15" t="n"/>
      <c r="N10" s="15" t="n"/>
      <c r="O10" s="15" t="n"/>
      <c r="P10" s="15" t="n"/>
    </row>
    <row r="11" ht="18" customHeight="1">
      <c r="A11" s="16" t="inlineStr">
        <is>
          <t>Product sales</t>
        </is>
      </c>
      <c r="B11" s="17" t="n"/>
      <c r="C11" s="17" t="n"/>
      <c r="D11" s="17" t="n"/>
      <c r="E11" s="17" t="n"/>
      <c r="F11" s="17" t="n"/>
      <c r="G11" s="17" t="n"/>
      <c r="H11" s="17" t="n"/>
      <c r="I11" s="17" t="n"/>
      <c r="J11" s="17" t="n"/>
      <c r="K11" s="17" t="n"/>
      <c r="L11" s="17" t="n"/>
      <c r="M11" s="17" t="n"/>
      <c r="N11" s="18">
        <f>SUM(B11:M11)</f>
        <v/>
      </c>
      <c r="O11" s="18">
        <f>N11/12</f>
        <v/>
      </c>
      <c r="P11" s="11" t="inlineStr">
        <is>
          <t>Cash and card sales of goods.</t>
        </is>
      </c>
    </row>
    <row r="12" ht="28" customHeight="1">
      <c r="A12" s="16" t="inlineStr">
        <is>
          <t>Service income</t>
        </is>
      </c>
      <c r="B12" s="17" t="n"/>
      <c r="C12" s="17" t="n"/>
      <c r="D12" s="17" t="n"/>
      <c r="E12" s="17" t="n"/>
      <c r="F12" s="17" t="n"/>
      <c r="G12" s="17" t="n"/>
      <c r="H12" s="17" t="n"/>
      <c r="I12" s="17" t="n"/>
      <c r="J12" s="17" t="n"/>
      <c r="K12" s="17" t="n"/>
      <c r="L12" s="17" t="n"/>
      <c r="M12" s="17" t="n"/>
      <c r="N12" s="18">
        <f>SUM(B12:M12)</f>
        <v/>
      </c>
      <c r="O12" s="18">
        <f>N12/12</f>
        <v/>
      </c>
      <c r="P12" s="11" t="inlineStr">
        <is>
          <t>Work you invoice by the hour, day or job.</t>
        </is>
      </c>
    </row>
    <row r="13" ht="28" customHeight="1">
      <c r="A13" s="16" t="inlineStr">
        <is>
          <t>Contract and project income</t>
        </is>
      </c>
      <c r="B13" s="17" t="n"/>
      <c r="C13" s="17" t="n"/>
      <c r="D13" s="17" t="n"/>
      <c r="E13" s="17" t="n"/>
      <c r="F13" s="17" t="n"/>
      <c r="G13" s="17" t="n"/>
      <c r="H13" s="17" t="n"/>
      <c r="I13" s="17" t="n"/>
      <c r="J13" s="17" t="n"/>
      <c r="K13" s="17" t="n"/>
      <c r="L13" s="17" t="n"/>
      <c r="M13" s="17" t="n"/>
      <c r="N13" s="18">
        <f>SUM(B13:M13)</f>
        <v/>
      </c>
      <c r="O13" s="18">
        <f>N13/12</f>
        <v/>
      </c>
      <c r="P13" s="11" t="inlineStr">
        <is>
          <t>Fixed price jobs. Spread the value over the months you do the work.</t>
        </is>
      </c>
    </row>
    <row r="14" ht="28" customHeight="1">
      <c r="A14" s="16" t="inlineStr">
        <is>
          <t>Retainer and subscription income</t>
        </is>
      </c>
      <c r="B14" s="17" t="n"/>
      <c r="C14" s="17" t="n"/>
      <c r="D14" s="17" t="n"/>
      <c r="E14" s="17" t="n"/>
      <c r="F14" s="17" t="n"/>
      <c r="G14" s="17" t="n"/>
      <c r="H14" s="17" t="n"/>
      <c r="I14" s="17" t="n"/>
      <c r="J14" s="17" t="n"/>
      <c r="K14" s="17" t="n"/>
      <c r="L14" s="17" t="n"/>
      <c r="M14" s="17" t="n"/>
      <c r="N14" s="18">
        <f>SUM(B14:M14)</f>
        <v/>
      </c>
      <c r="O14" s="18">
        <f>N14/12</f>
        <v/>
      </c>
      <c r="P14" s="11" t="inlineStr">
        <is>
          <t>Money a client pays you every month for ongoing work.</t>
        </is>
      </c>
    </row>
    <row r="15" ht="18" customHeight="1">
      <c r="A15" s="16" t="inlineStr">
        <is>
          <t>Other income</t>
        </is>
      </c>
      <c r="B15" s="17" t="n"/>
      <c r="C15" s="17" t="n"/>
      <c r="D15" s="17" t="n"/>
      <c r="E15" s="17" t="n"/>
      <c r="F15" s="17" t="n"/>
      <c r="G15" s="17" t="n"/>
      <c r="H15" s="17" t="n"/>
      <c r="I15" s="17" t="n"/>
      <c r="J15" s="17" t="n"/>
      <c r="K15" s="17" t="n"/>
      <c r="L15" s="17" t="n"/>
      <c r="M15" s="17" t="n"/>
      <c r="N15" s="18">
        <f>SUM(B15:M15)</f>
        <v/>
      </c>
      <c r="O15" s="18">
        <f>N15/12</f>
        <v/>
      </c>
      <c r="P15" s="11" t="inlineStr">
        <is>
          <t>Interest, commission, rebates, rental.</t>
        </is>
      </c>
    </row>
    <row r="16" ht="28" customHeight="1">
      <c r="A16" s="19" t="inlineStr">
        <is>
          <t>TOTAL INCOME</t>
        </is>
      </c>
      <c r="B16" s="20">
        <f>SUM(B11:B15)</f>
        <v/>
      </c>
      <c r="C16" s="20">
        <f>SUM(C11:C15)</f>
        <v/>
      </c>
      <c r="D16" s="20">
        <f>SUM(D11:D15)</f>
        <v/>
      </c>
      <c r="E16" s="20">
        <f>SUM(E11:E15)</f>
        <v/>
      </c>
      <c r="F16" s="20">
        <f>SUM(F11:F15)</f>
        <v/>
      </c>
      <c r="G16" s="20">
        <f>SUM(G11:G15)</f>
        <v/>
      </c>
      <c r="H16" s="20">
        <f>SUM(H11:H15)</f>
        <v/>
      </c>
      <c r="I16" s="20">
        <f>SUM(I11:I15)</f>
        <v/>
      </c>
      <c r="J16" s="20">
        <f>SUM(J11:J15)</f>
        <v/>
      </c>
      <c r="K16" s="20">
        <f>SUM(K11:K15)</f>
        <v/>
      </c>
      <c r="L16" s="20">
        <f>SUM(L11:L15)</f>
        <v/>
      </c>
      <c r="M16" s="20">
        <f>SUM(M11:M15)</f>
        <v/>
      </c>
      <c r="N16" s="20">
        <f>SUM(N11:N15)</f>
        <v/>
      </c>
      <c r="O16" s="20">
        <f>N16/12</f>
        <v/>
      </c>
      <c r="P16" s="21" t="inlineStr">
        <is>
          <t>Exclude VAT if you are registered. VAT is not your income.</t>
        </is>
      </c>
    </row>
    <row r="18" ht="22" customHeight="1">
      <c r="A18" s="14" t="inlineStr">
        <is>
          <t>COST OF SALES, THE DIRECT COST OF WHAT YOU SELL</t>
        </is>
      </c>
      <c r="B18" s="15" t="n"/>
      <c r="C18" s="15" t="n"/>
      <c r="D18" s="15" t="n"/>
      <c r="E18" s="15" t="n"/>
      <c r="F18" s="15" t="n"/>
      <c r="G18" s="15" t="n"/>
      <c r="H18" s="15" t="n"/>
      <c r="I18" s="15" t="n"/>
      <c r="J18" s="15" t="n"/>
      <c r="K18" s="15" t="n"/>
      <c r="L18" s="15" t="n"/>
      <c r="M18" s="15" t="n"/>
      <c r="N18" s="15" t="n"/>
      <c r="O18" s="15" t="n"/>
      <c r="P18" s="15" t="n"/>
    </row>
    <row r="19" ht="18" customHeight="1">
      <c r="A19" s="16" t="inlineStr">
        <is>
          <t>Stock and materials purchased</t>
        </is>
      </c>
      <c r="B19" s="17" t="n"/>
      <c r="C19" s="17" t="n"/>
      <c r="D19" s="17" t="n"/>
      <c r="E19" s="17" t="n"/>
      <c r="F19" s="17" t="n"/>
      <c r="G19" s="17" t="n"/>
      <c r="H19" s="17" t="n"/>
      <c r="I19" s="17" t="n"/>
      <c r="J19" s="17" t="n"/>
      <c r="K19" s="17" t="n"/>
      <c r="L19" s="17" t="n"/>
      <c r="M19" s="17" t="n"/>
      <c r="N19" s="18">
        <f>SUM(B19:M19)</f>
        <v/>
      </c>
      <c r="O19" s="18">
        <f>N19/12</f>
        <v/>
      </c>
    </row>
    <row r="20" ht="28" customHeight="1">
      <c r="A20" s="16" t="inlineStr">
        <is>
          <t>Direct labour and subcontractors</t>
        </is>
      </c>
      <c r="B20" s="17" t="n"/>
      <c r="C20" s="17" t="n"/>
      <c r="D20" s="17" t="n"/>
      <c r="E20" s="17" t="n"/>
      <c r="F20" s="17" t="n"/>
      <c r="G20" s="17" t="n"/>
      <c r="H20" s="17" t="n"/>
      <c r="I20" s="17" t="n"/>
      <c r="J20" s="17" t="n"/>
      <c r="K20" s="17" t="n"/>
      <c r="L20" s="17" t="n"/>
      <c r="M20" s="17" t="n"/>
      <c r="N20" s="18">
        <f>SUM(B20:M20)</f>
        <v/>
      </c>
      <c r="O20" s="18">
        <f>N20/12</f>
        <v/>
      </c>
      <c r="P20" s="11" t="inlineStr">
        <is>
          <t>Only the people who do the work you sell.</t>
        </is>
      </c>
    </row>
    <row r="21" ht="18" customHeight="1">
      <c r="A21" s="16" t="inlineStr">
        <is>
          <t>Delivery, courier and logistics</t>
        </is>
      </c>
      <c r="B21" s="17" t="n"/>
      <c r="C21" s="17" t="n"/>
      <c r="D21" s="17" t="n"/>
      <c r="E21" s="17" t="n"/>
      <c r="F21" s="17" t="n"/>
      <c r="G21" s="17" t="n"/>
      <c r="H21" s="17" t="n"/>
      <c r="I21" s="17" t="n"/>
      <c r="J21" s="17" t="n"/>
      <c r="K21" s="17" t="n"/>
      <c r="L21" s="17" t="n"/>
      <c r="M21" s="17" t="n"/>
      <c r="N21" s="18">
        <f>SUM(B21:M21)</f>
        <v/>
      </c>
      <c r="O21" s="18">
        <f>N21/12</f>
        <v/>
      </c>
    </row>
    <row r="22" ht="18" customHeight="1">
      <c r="A22" s="16" t="inlineStr">
        <is>
          <t>Packaging and consumables</t>
        </is>
      </c>
      <c r="B22" s="17" t="n"/>
      <c r="C22" s="17" t="n"/>
      <c r="D22" s="17" t="n"/>
      <c r="E22" s="17" t="n"/>
      <c r="F22" s="17" t="n"/>
      <c r="G22" s="17" t="n"/>
      <c r="H22" s="17" t="n"/>
      <c r="I22" s="17" t="n"/>
      <c r="J22" s="17" t="n"/>
      <c r="K22" s="17" t="n"/>
      <c r="L22" s="17" t="n"/>
      <c r="M22" s="17" t="n"/>
      <c r="N22" s="18">
        <f>SUM(B22:M22)</f>
        <v/>
      </c>
      <c r="O22" s="18">
        <f>N22/12</f>
        <v/>
      </c>
    </row>
    <row r="23" ht="18" customHeight="1">
      <c r="A23" s="16" t="inlineStr">
        <is>
          <t>Other direct costs</t>
        </is>
      </c>
      <c r="B23" s="17" t="n"/>
      <c r="C23" s="17" t="n"/>
      <c r="D23" s="17" t="n"/>
      <c r="E23" s="17" t="n"/>
      <c r="F23" s="17" t="n"/>
      <c r="G23" s="17" t="n"/>
      <c r="H23" s="17" t="n"/>
      <c r="I23" s="17" t="n"/>
      <c r="J23" s="17" t="n"/>
      <c r="K23" s="17" t="n"/>
      <c r="L23" s="17" t="n"/>
      <c r="M23" s="17" t="n"/>
      <c r="N23" s="18">
        <f>SUM(B23:M23)</f>
        <v/>
      </c>
      <c r="O23" s="18">
        <f>N23/12</f>
        <v/>
      </c>
    </row>
    <row r="24" ht="20" customHeight="1">
      <c r="A24" s="19" t="inlineStr">
        <is>
          <t>TOTAL COST OF SALES</t>
        </is>
      </c>
      <c r="B24" s="20">
        <f>SUM(B19:B23)</f>
        <v/>
      </c>
      <c r="C24" s="20">
        <f>SUM(C19:C23)</f>
        <v/>
      </c>
      <c r="D24" s="20">
        <f>SUM(D19:D23)</f>
        <v/>
      </c>
      <c r="E24" s="20">
        <f>SUM(E19:E23)</f>
        <v/>
      </c>
      <c r="F24" s="20">
        <f>SUM(F19:F23)</f>
        <v/>
      </c>
      <c r="G24" s="20">
        <f>SUM(G19:G23)</f>
        <v/>
      </c>
      <c r="H24" s="20">
        <f>SUM(H19:H23)</f>
        <v/>
      </c>
      <c r="I24" s="20">
        <f>SUM(I19:I23)</f>
        <v/>
      </c>
      <c r="J24" s="20">
        <f>SUM(J19:J23)</f>
        <v/>
      </c>
      <c r="K24" s="20">
        <f>SUM(K19:K23)</f>
        <v/>
      </c>
      <c r="L24" s="20">
        <f>SUM(L19:L23)</f>
        <v/>
      </c>
      <c r="M24" s="20">
        <f>SUM(M19:M23)</f>
        <v/>
      </c>
      <c r="N24" s="20">
        <f>SUM(N19:N23)</f>
        <v/>
      </c>
      <c r="O24" s="20">
        <f>N24/12</f>
        <v/>
      </c>
      <c r="P24" s="22" t="n"/>
    </row>
    <row r="25" ht="22" customHeight="1">
      <c r="A25" s="23" t="inlineStr">
        <is>
          <t>GROSS PROFIT</t>
        </is>
      </c>
      <c r="B25" s="24">
        <f>B16-B24</f>
        <v/>
      </c>
      <c r="C25" s="24">
        <f>C16-C24</f>
        <v/>
      </c>
      <c r="D25" s="24">
        <f>D16-D24</f>
        <v/>
      </c>
      <c r="E25" s="24">
        <f>E16-E24</f>
        <v/>
      </c>
      <c r="F25" s="24">
        <f>F16-F24</f>
        <v/>
      </c>
      <c r="G25" s="24">
        <f>G16-G24</f>
        <v/>
      </c>
      <c r="H25" s="24">
        <f>H16-H24</f>
        <v/>
      </c>
      <c r="I25" s="24">
        <f>I16-I24</f>
        <v/>
      </c>
      <c r="J25" s="24">
        <f>J16-J24</f>
        <v/>
      </c>
      <c r="K25" s="24">
        <f>K16-K24</f>
        <v/>
      </c>
      <c r="L25" s="24">
        <f>L16-L24</f>
        <v/>
      </c>
      <c r="M25" s="24">
        <f>M16-M24</f>
        <v/>
      </c>
      <c r="N25" s="24">
        <f>N16-N24</f>
        <v/>
      </c>
      <c r="O25" s="24">
        <f>N25/12</f>
        <v/>
      </c>
      <c r="P25" s="22" t="n"/>
    </row>
    <row r="26" ht="28" customHeight="1">
      <c r="A26" s="25" t="inlineStr">
        <is>
          <t>GROSS PROFIT MARGIN</t>
        </is>
      </c>
      <c r="B26" s="26">
        <f>IF(B16=0,"",B25/B16)</f>
        <v/>
      </c>
      <c r="C26" s="26">
        <f>IF(C16=0,"",C25/C16)</f>
        <v/>
      </c>
      <c r="D26" s="26">
        <f>IF(D16=0,"",D25/D16)</f>
        <v/>
      </c>
      <c r="E26" s="26">
        <f>IF(E16=0,"",E25/E16)</f>
        <v/>
      </c>
      <c r="F26" s="26">
        <f>IF(F16=0,"",F25/F16)</f>
        <v/>
      </c>
      <c r="G26" s="26">
        <f>IF(G16=0,"",G25/G16)</f>
        <v/>
      </c>
      <c r="H26" s="26">
        <f>IF(H16=0,"",H25/H16)</f>
        <v/>
      </c>
      <c r="I26" s="26">
        <f>IF(I16=0,"",I25/I16)</f>
        <v/>
      </c>
      <c r="J26" s="26">
        <f>IF(J16=0,"",J25/J16)</f>
        <v/>
      </c>
      <c r="K26" s="26">
        <f>IF(K16=0,"",K25/K16)</f>
        <v/>
      </c>
      <c r="L26" s="26">
        <f>IF(L16=0,"",L25/L16)</f>
        <v/>
      </c>
      <c r="M26" s="26">
        <f>IF(M16=0,"",M25/M16)</f>
        <v/>
      </c>
      <c r="N26" s="26">
        <f>IF(N16=0,"",N25/N16)</f>
        <v/>
      </c>
      <c r="O26" s="26">
        <f>IF(O16=0,"",O25/O16)</f>
        <v/>
      </c>
      <c r="P26" s="27" t="inlineStr">
        <is>
          <t>Gross profit is what is left to pay every overhead below.</t>
        </is>
      </c>
    </row>
    <row r="28" ht="22" customHeight="1">
      <c r="A28" s="14" t="inlineStr">
        <is>
          <t>OPERATING EXPENSES</t>
        </is>
      </c>
      <c r="B28" s="15" t="n"/>
      <c r="C28" s="15" t="n"/>
      <c r="D28" s="15" t="n"/>
      <c r="E28" s="15" t="n"/>
      <c r="F28" s="15" t="n"/>
      <c r="G28" s="15" t="n"/>
      <c r="H28" s="15" t="n"/>
      <c r="I28" s="15" t="n"/>
      <c r="J28" s="15" t="n"/>
      <c r="K28" s="15" t="n"/>
      <c r="L28" s="15" t="n"/>
      <c r="M28" s="15" t="n"/>
      <c r="N28" s="15" t="n"/>
      <c r="O28" s="15" t="n"/>
      <c r="P28" s="15" t="n"/>
    </row>
    <row r="29" ht="22" customHeight="1">
      <c r="A29" s="28" t="inlineStr">
        <is>
          <t>PREMISES</t>
        </is>
      </c>
      <c r="B29" s="29" t="n"/>
      <c r="C29" s="29" t="n"/>
      <c r="D29" s="29" t="n"/>
      <c r="E29" s="29" t="n"/>
      <c r="F29" s="29" t="n"/>
      <c r="G29" s="29" t="n"/>
      <c r="H29" s="29" t="n"/>
      <c r="I29" s="29" t="n"/>
      <c r="J29" s="29" t="n"/>
      <c r="K29" s="29" t="n"/>
      <c r="L29" s="29" t="n"/>
      <c r="M29" s="29" t="n"/>
      <c r="N29" s="29" t="n"/>
      <c r="O29" s="29" t="n"/>
      <c r="P29" s="29" t="n"/>
    </row>
    <row r="30" ht="18" customHeight="1">
      <c r="A30" s="16" t="inlineStr">
        <is>
          <t>Rent and municipal rates</t>
        </is>
      </c>
      <c r="B30" s="17" t="n"/>
      <c r="C30" s="17" t="n"/>
      <c r="D30" s="17" t="n"/>
      <c r="E30" s="17" t="n"/>
      <c r="F30" s="17" t="n"/>
      <c r="G30" s="17" t="n"/>
      <c r="H30" s="17" t="n"/>
      <c r="I30" s="17" t="n"/>
      <c r="J30" s="17" t="n"/>
      <c r="K30" s="17" t="n"/>
      <c r="L30" s="17" t="n"/>
      <c r="M30" s="17" t="n"/>
      <c r="N30" s="18">
        <f>SUM(B30:M30)</f>
        <v/>
      </c>
      <c r="O30" s="18">
        <f>N30/12</f>
        <v/>
      </c>
    </row>
    <row r="31" ht="18" customHeight="1">
      <c r="A31" s="16" t="inlineStr">
        <is>
          <t>Electricity and water</t>
        </is>
      </c>
      <c r="B31" s="17" t="n"/>
      <c r="C31" s="17" t="n"/>
      <c r="D31" s="17" t="n"/>
      <c r="E31" s="17" t="n"/>
      <c r="F31" s="17" t="n"/>
      <c r="G31" s="17" t="n"/>
      <c r="H31" s="17" t="n"/>
      <c r="I31" s="17" t="n"/>
      <c r="J31" s="17" t="n"/>
      <c r="K31" s="17" t="n"/>
      <c r="L31" s="17" t="n"/>
      <c r="M31" s="17" t="n"/>
      <c r="N31" s="18">
        <f>SUM(B31:M31)</f>
        <v/>
      </c>
      <c r="O31" s="18">
        <f>N31/12</f>
        <v/>
      </c>
    </row>
    <row r="32" ht="39.5" customHeight="1">
      <c r="A32" s="16" t="inlineStr">
        <is>
          <t>Generator fuel, inverter and battery costs</t>
        </is>
      </c>
      <c r="B32" s="17" t="n"/>
      <c r="C32" s="17" t="n"/>
      <c r="D32" s="17" t="n"/>
      <c r="E32" s="17" t="n"/>
      <c r="F32" s="17" t="n"/>
      <c r="G32" s="17" t="n"/>
      <c r="H32" s="17" t="n"/>
      <c r="I32" s="17" t="n"/>
      <c r="J32" s="17" t="n"/>
      <c r="K32" s="17" t="n"/>
      <c r="L32" s="17" t="n"/>
      <c r="M32" s="17" t="n"/>
      <c r="N32" s="18">
        <f>SUM(B32:M32)</f>
        <v/>
      </c>
      <c r="O32" s="18">
        <f>N32/12</f>
        <v/>
      </c>
      <c r="P32" s="11" t="inlineStr">
        <is>
          <t>Load shedding is a real cost. Budget for fuel, or for the monthly instalment and replacement batteries on an inverter.</t>
        </is>
      </c>
    </row>
    <row r="33" ht="18" customHeight="1">
      <c r="A33" s="16" t="inlineStr">
        <is>
          <t>Security and alarm monitoring</t>
        </is>
      </c>
      <c r="B33" s="17" t="n"/>
      <c r="C33" s="17" t="n"/>
      <c r="D33" s="17" t="n"/>
      <c r="E33" s="17" t="n"/>
      <c r="F33" s="17" t="n"/>
      <c r="G33" s="17" t="n"/>
      <c r="H33" s="17" t="n"/>
      <c r="I33" s="17" t="n"/>
      <c r="J33" s="17" t="n"/>
      <c r="K33" s="17" t="n"/>
      <c r="L33" s="17" t="n"/>
      <c r="M33" s="17" t="n"/>
      <c r="N33" s="18">
        <f>SUM(B33:M33)</f>
        <v/>
      </c>
      <c r="O33" s="18">
        <f>N33/12</f>
        <v/>
      </c>
    </row>
    <row r="34" ht="18" customHeight="1">
      <c r="A34" s="16" t="inlineStr">
        <is>
          <t>Cleaning, repairs and maintenance</t>
        </is>
      </c>
      <c r="B34" s="17" t="n"/>
      <c r="C34" s="17" t="n"/>
      <c r="D34" s="17" t="n"/>
      <c r="E34" s="17" t="n"/>
      <c r="F34" s="17" t="n"/>
      <c r="G34" s="17" t="n"/>
      <c r="H34" s="17" t="n"/>
      <c r="I34" s="17" t="n"/>
      <c r="J34" s="17" t="n"/>
      <c r="K34" s="17" t="n"/>
      <c r="L34" s="17" t="n"/>
      <c r="M34" s="17" t="n"/>
      <c r="N34" s="18">
        <f>SUM(B34:M34)</f>
        <v/>
      </c>
      <c r="O34" s="18">
        <f>N34/12</f>
        <v/>
      </c>
    </row>
    <row r="35" ht="18" customHeight="1">
      <c r="A35" s="30" t="inlineStr">
        <is>
          <t>SUBTOTAL: PREMISES</t>
        </is>
      </c>
      <c r="B35" s="31">
        <f>SUM(B30:B34)</f>
        <v/>
      </c>
      <c r="C35" s="31">
        <f>SUM(C30:C34)</f>
        <v/>
      </c>
      <c r="D35" s="31">
        <f>SUM(D30:D34)</f>
        <v/>
      </c>
      <c r="E35" s="31">
        <f>SUM(E30:E34)</f>
        <v/>
      </c>
      <c r="F35" s="31">
        <f>SUM(F30:F34)</f>
        <v/>
      </c>
      <c r="G35" s="31">
        <f>SUM(G30:G34)</f>
        <v/>
      </c>
      <c r="H35" s="31">
        <f>SUM(H30:H34)</f>
        <v/>
      </c>
      <c r="I35" s="31">
        <f>SUM(I30:I34)</f>
        <v/>
      </c>
      <c r="J35" s="31">
        <f>SUM(J30:J34)</f>
        <v/>
      </c>
      <c r="K35" s="31">
        <f>SUM(K30:K34)</f>
        <v/>
      </c>
      <c r="L35" s="31">
        <f>SUM(L30:L34)</f>
        <v/>
      </c>
      <c r="M35" s="31">
        <f>SUM(M30:M34)</f>
        <v/>
      </c>
      <c r="N35" s="31">
        <f>SUM(N30:N34)</f>
        <v/>
      </c>
      <c r="O35" s="31">
        <f>N35/12</f>
        <v/>
      </c>
      <c r="P35" s="32" t="n"/>
    </row>
    <row r="36" ht="22" customHeight="1">
      <c r="A36" s="28" t="inlineStr">
        <is>
          <t>STAFF</t>
        </is>
      </c>
      <c r="B36" s="29" t="n"/>
      <c r="C36" s="29" t="n"/>
      <c r="D36" s="29" t="n"/>
      <c r="E36" s="29" t="n"/>
      <c r="F36" s="29" t="n"/>
      <c r="G36" s="29" t="n"/>
      <c r="H36" s="29" t="n"/>
      <c r="I36" s="29" t="n"/>
      <c r="J36" s="29" t="n"/>
      <c r="K36" s="29" t="n"/>
      <c r="L36" s="29" t="n"/>
      <c r="M36" s="29" t="n"/>
      <c r="N36" s="29" t="n"/>
      <c r="O36" s="29" t="n"/>
      <c r="P36" s="29" t="n"/>
    </row>
    <row r="37" ht="39.5" customHeight="1">
      <c r="A37" s="16" t="inlineStr">
        <is>
          <t>Salaries and wages</t>
        </is>
      </c>
      <c r="B37" s="17" t="n"/>
      <c r="C37" s="17" t="n"/>
      <c r="D37" s="17" t="n"/>
      <c r="E37" s="17" t="n"/>
      <c r="F37" s="17" t="n"/>
      <c r="G37" s="17" t="n"/>
      <c r="H37" s="17" t="n"/>
      <c r="I37" s="17" t="n"/>
      <c r="J37" s="17" t="n"/>
      <c r="K37" s="17" t="n"/>
      <c r="L37" s="17" t="n"/>
      <c r="M37" s="17" t="n"/>
      <c r="N37" s="18">
        <f>SUM(B37:M37)</f>
        <v/>
      </c>
      <c r="O37" s="18">
        <f>N37/12</f>
        <v/>
      </c>
      <c r="P37" s="11" t="inlineStr">
        <is>
          <t>Gross pay before PAYE and UIF are deducted. The national minimum wage is R30.23 per ordinary hour from 1 March 2026.</t>
        </is>
      </c>
    </row>
    <row r="38" ht="18" customHeight="1">
      <c r="A38" s="16" t="inlineStr">
        <is>
          <t>Casual and part time wages</t>
        </is>
      </c>
      <c r="B38" s="17" t="n"/>
      <c r="C38" s="17" t="n"/>
      <c r="D38" s="17" t="n"/>
      <c r="E38" s="17" t="n"/>
      <c r="F38" s="17" t="n"/>
      <c r="G38" s="17" t="n"/>
      <c r="H38" s="17" t="n"/>
      <c r="I38" s="17" t="n"/>
      <c r="J38" s="17" t="n"/>
      <c r="K38" s="17" t="n"/>
      <c r="L38" s="17" t="n"/>
      <c r="M38" s="17" t="n"/>
      <c r="N38" s="18">
        <f>SUM(B38:M38)</f>
        <v/>
      </c>
      <c r="O38" s="18">
        <f>N38/12</f>
        <v/>
      </c>
    </row>
    <row r="39" ht="85.5" customHeight="1">
      <c r="A39" s="16" t="inlineStr">
        <is>
          <t>UIF, employer 1 percent</t>
        </is>
      </c>
      <c r="B39" s="18">
        <f>ROUND((B37+B38)*0.01,2)</f>
        <v/>
      </c>
      <c r="C39" s="18">
        <f>ROUND((C37+C38)*0.01,2)</f>
        <v/>
      </c>
      <c r="D39" s="18">
        <f>ROUND((D37+D38)*0.01,2)</f>
        <v/>
      </c>
      <c r="E39" s="18">
        <f>ROUND((E37+E38)*0.01,2)</f>
        <v/>
      </c>
      <c r="F39" s="18">
        <f>ROUND((F37+F38)*0.01,2)</f>
        <v/>
      </c>
      <c r="G39" s="18">
        <f>ROUND((G37+G38)*0.01,2)</f>
        <v/>
      </c>
      <c r="H39" s="18">
        <f>ROUND((H37+H38)*0.01,2)</f>
        <v/>
      </c>
      <c r="I39" s="18">
        <f>ROUND((I37+I38)*0.01,2)</f>
        <v/>
      </c>
      <c r="J39" s="18">
        <f>ROUND((J37+J38)*0.01,2)</f>
        <v/>
      </c>
      <c r="K39" s="18">
        <f>ROUND((K37+K38)*0.01,2)</f>
        <v/>
      </c>
      <c r="L39" s="18">
        <f>ROUND((L37+L38)*0.01,2)</f>
        <v/>
      </c>
      <c r="M39" s="18">
        <f>ROUND((M37+M38)*0.01,2)</f>
        <v/>
      </c>
      <c r="N39" s="18">
        <f>SUM(B39:M39)</f>
        <v/>
      </c>
      <c r="O39" s="18">
        <f>N39/12</f>
        <v/>
      </c>
      <c r="P39" s="11" t="inlineStr">
        <is>
          <t>UIF is 1 percent from the employer plus 1 percent deducted from the employee, so 2 percent reaches SARS. Only the employer half is a cost to you. Earnings above R17 712 a month per employee are ignored, so for high earners the true figure is lower.</t>
        </is>
      </c>
    </row>
    <row r="40" ht="62.5" customHeight="1">
      <c r="A40" s="16" t="inlineStr">
        <is>
          <t>SDL, 1 percent of payroll</t>
        </is>
      </c>
      <c r="B40" s="18">
        <f>IF(N37+N38&gt;500000,ROUND((B37+B38)*0.01,2),0)</f>
        <v/>
      </c>
      <c r="C40" s="18">
        <f>IF(N37+N38&gt;500000,ROUND((C37+C38)*0.01,2),0)</f>
        <v/>
      </c>
      <c r="D40" s="18">
        <f>IF(N37+N38&gt;500000,ROUND((D37+D38)*0.01,2),0)</f>
        <v/>
      </c>
      <c r="E40" s="18">
        <f>IF(N37+N38&gt;500000,ROUND((E37+E38)*0.01,2),0)</f>
        <v/>
      </c>
      <c r="F40" s="18">
        <f>IF(N37+N38&gt;500000,ROUND((F37+F38)*0.01,2),0)</f>
        <v/>
      </c>
      <c r="G40" s="18">
        <f>IF(N37+N38&gt;500000,ROUND((G37+G38)*0.01,2),0)</f>
        <v/>
      </c>
      <c r="H40" s="18">
        <f>IF(N37+N38&gt;500000,ROUND((H37+H38)*0.01,2),0)</f>
        <v/>
      </c>
      <c r="I40" s="18">
        <f>IF(N37+N38&gt;500000,ROUND((I37+I38)*0.01,2),0)</f>
        <v/>
      </c>
      <c r="J40" s="18">
        <f>IF(N37+N38&gt;500000,ROUND((J37+J38)*0.01,2),0)</f>
        <v/>
      </c>
      <c r="K40" s="18">
        <f>IF(N37+N38&gt;500000,ROUND((K37+K38)*0.01,2),0)</f>
        <v/>
      </c>
      <c r="L40" s="18">
        <f>IF(N37+N38&gt;500000,ROUND((L37+L38)*0.01,2),0)</f>
        <v/>
      </c>
      <c r="M40" s="18">
        <f>IF(N37+N38&gt;500000,ROUND((M37+M38)*0.01,2),0)</f>
        <v/>
      </c>
      <c r="N40" s="18">
        <f>SUM(B40:M40)</f>
        <v/>
      </c>
      <c r="O40" s="18">
        <f>N40/12</f>
        <v/>
      </c>
      <c r="P40" s="11" t="inlineStr">
        <is>
          <t>The Skills Development Levy is 1 percent of payroll and is only payable if your total payroll for the next twelve months is above R500 000. This line works itself out from your payroll above.</t>
        </is>
      </c>
    </row>
    <row r="41" ht="85.5" customHeight="1">
      <c r="A41" s="16" t="inlineStr">
        <is>
          <t>COIDA annual assessment</t>
        </is>
      </c>
      <c r="B41" s="17" t="n"/>
      <c r="C41" s="17" t="n"/>
      <c r="D41" s="17" t="n"/>
      <c r="E41" s="17" t="n"/>
      <c r="F41" s="17" t="n"/>
      <c r="G41" s="17" t="n"/>
      <c r="H41" s="17" t="n"/>
      <c r="I41" s="17" t="n"/>
      <c r="J41" s="17" t="n"/>
      <c r="K41" s="17" t="n"/>
      <c r="L41" s="17" t="n"/>
      <c r="M41" s="17" t="n"/>
      <c r="N41" s="18">
        <f>SUM(B41:M41)</f>
        <v/>
      </c>
      <c r="O41" s="18">
        <f>N41/12</f>
        <v/>
      </c>
      <c r="P41" s="11" t="inlineStr">
        <is>
          <t>The Compensation Fund charges once a year: total annual earnings divided by 100, times the tariff for your industry. Earnings above R668 000 per employee a year are ignored from 1 March 2026. Put the amount in the month you pay it. Register within 7 days of your first employee.</t>
        </is>
      </c>
    </row>
    <row r="42" ht="18" customHeight="1">
      <c r="A42" s="16" t="inlineStr">
        <is>
          <t>Medical aid, pension and staff benefits</t>
        </is>
      </c>
      <c r="B42" s="17" t="n"/>
      <c r="C42" s="17" t="n"/>
      <c r="D42" s="17" t="n"/>
      <c r="E42" s="17" t="n"/>
      <c r="F42" s="17" t="n"/>
      <c r="G42" s="17" t="n"/>
      <c r="H42" s="17" t="n"/>
      <c r="I42" s="17" t="n"/>
      <c r="J42" s="17" t="n"/>
      <c r="K42" s="17" t="n"/>
      <c r="L42" s="17" t="n"/>
      <c r="M42" s="17" t="n"/>
      <c r="N42" s="18">
        <f>SUM(B42:M42)</f>
        <v/>
      </c>
      <c r="O42" s="18">
        <f>N42/12</f>
        <v/>
      </c>
    </row>
    <row r="43" ht="18" customHeight="1">
      <c r="A43" s="16" t="inlineStr">
        <is>
          <t>Staff training and skills development</t>
        </is>
      </c>
      <c r="B43" s="17" t="n"/>
      <c r="C43" s="17" t="n"/>
      <c r="D43" s="17" t="n"/>
      <c r="E43" s="17" t="n"/>
      <c r="F43" s="17" t="n"/>
      <c r="G43" s="17" t="n"/>
      <c r="H43" s="17" t="n"/>
      <c r="I43" s="17" t="n"/>
      <c r="J43" s="17" t="n"/>
      <c r="K43" s="17" t="n"/>
      <c r="L43" s="17" t="n"/>
      <c r="M43" s="17" t="n"/>
      <c r="N43" s="18">
        <f>SUM(B43:M43)</f>
        <v/>
      </c>
      <c r="O43" s="18">
        <f>N43/12</f>
        <v/>
      </c>
    </row>
    <row r="44" ht="18" customHeight="1">
      <c r="A44" s="16" t="inlineStr">
        <is>
          <t>Protective clothing, uniforms and staff refreshments</t>
        </is>
      </c>
      <c r="B44" s="17" t="n"/>
      <c r="C44" s="17" t="n"/>
      <c r="D44" s="17" t="n"/>
      <c r="E44" s="17" t="n"/>
      <c r="F44" s="17" t="n"/>
      <c r="G44" s="17" t="n"/>
      <c r="H44" s="17" t="n"/>
      <c r="I44" s="17" t="n"/>
      <c r="J44" s="17" t="n"/>
      <c r="K44" s="17" t="n"/>
      <c r="L44" s="17" t="n"/>
      <c r="M44" s="17" t="n"/>
      <c r="N44" s="18">
        <f>SUM(B44:M44)</f>
        <v/>
      </c>
      <c r="O44" s="18">
        <f>N44/12</f>
        <v/>
      </c>
    </row>
    <row r="45" ht="18" customHeight="1">
      <c r="A45" s="30" t="inlineStr">
        <is>
          <t>SUBTOTAL: STAFF</t>
        </is>
      </c>
      <c r="B45" s="31">
        <f>SUM(B37:B44)</f>
        <v/>
      </c>
      <c r="C45" s="31">
        <f>SUM(C37:C44)</f>
        <v/>
      </c>
      <c r="D45" s="31">
        <f>SUM(D37:D44)</f>
        <v/>
      </c>
      <c r="E45" s="31">
        <f>SUM(E37:E44)</f>
        <v/>
      </c>
      <c r="F45" s="31">
        <f>SUM(F37:F44)</f>
        <v/>
      </c>
      <c r="G45" s="31">
        <f>SUM(G37:G44)</f>
        <v/>
      </c>
      <c r="H45" s="31">
        <f>SUM(H37:H44)</f>
        <v/>
      </c>
      <c r="I45" s="31">
        <f>SUM(I37:I44)</f>
        <v/>
      </c>
      <c r="J45" s="31">
        <f>SUM(J37:J44)</f>
        <v/>
      </c>
      <c r="K45" s="31">
        <f>SUM(K37:K44)</f>
        <v/>
      </c>
      <c r="L45" s="31">
        <f>SUM(L37:L44)</f>
        <v/>
      </c>
      <c r="M45" s="31">
        <f>SUM(M37:M44)</f>
        <v/>
      </c>
      <c r="N45" s="31">
        <f>SUM(N37:N44)</f>
        <v/>
      </c>
      <c r="O45" s="31">
        <f>N45/12</f>
        <v/>
      </c>
      <c r="P45" s="32" t="n"/>
    </row>
    <row r="46" ht="22" customHeight="1">
      <c r="A46" s="28" t="inlineStr">
        <is>
          <t>VEHICLES AND TRAVEL</t>
        </is>
      </c>
      <c r="B46" s="29" t="n"/>
      <c r="C46" s="29" t="n"/>
      <c r="D46" s="29" t="n"/>
      <c r="E46" s="29" t="n"/>
      <c r="F46" s="29" t="n"/>
      <c r="G46" s="29" t="n"/>
      <c r="H46" s="29" t="n"/>
      <c r="I46" s="29" t="n"/>
      <c r="J46" s="29" t="n"/>
      <c r="K46" s="29" t="n"/>
      <c r="L46" s="29" t="n"/>
      <c r="M46" s="29" t="n"/>
      <c r="N46" s="29" t="n"/>
      <c r="O46" s="29" t="n"/>
      <c r="P46" s="29" t="n"/>
    </row>
    <row r="47" ht="18" customHeight="1">
      <c r="A47" s="16" t="inlineStr">
        <is>
          <t>Fuel</t>
        </is>
      </c>
      <c r="B47" s="17" t="n"/>
      <c r="C47" s="17" t="n"/>
      <c r="D47" s="17" t="n"/>
      <c r="E47" s="17" t="n"/>
      <c r="F47" s="17" t="n"/>
      <c r="G47" s="17" t="n"/>
      <c r="H47" s="17" t="n"/>
      <c r="I47" s="17" t="n"/>
      <c r="J47" s="17" t="n"/>
      <c r="K47" s="17" t="n"/>
      <c r="L47" s="17" t="n"/>
      <c r="M47" s="17" t="n"/>
      <c r="N47" s="18">
        <f>SUM(B47:M47)</f>
        <v/>
      </c>
      <c r="O47" s="18">
        <f>N47/12</f>
        <v/>
      </c>
    </row>
    <row r="48" ht="18" customHeight="1">
      <c r="A48" s="16" t="inlineStr">
        <is>
          <t>Vehicle repairs, services and tyres</t>
        </is>
      </c>
      <c r="B48" s="17" t="n"/>
      <c r="C48" s="17" t="n"/>
      <c r="D48" s="17" t="n"/>
      <c r="E48" s="17" t="n"/>
      <c r="F48" s="17" t="n"/>
      <c r="G48" s="17" t="n"/>
      <c r="H48" s="17" t="n"/>
      <c r="I48" s="17" t="n"/>
      <c r="J48" s="17" t="n"/>
      <c r="K48" s="17" t="n"/>
      <c r="L48" s="17" t="n"/>
      <c r="M48" s="17" t="n"/>
      <c r="N48" s="18">
        <f>SUM(B48:M48)</f>
        <v/>
      </c>
      <c r="O48" s="18">
        <f>N48/12</f>
        <v/>
      </c>
    </row>
    <row r="49" ht="28" customHeight="1">
      <c r="A49" s="16" t="inlineStr">
        <is>
          <t>Vehicle licence and insurance</t>
        </is>
      </c>
      <c r="B49" s="17" t="n"/>
      <c r="C49" s="17" t="n"/>
      <c r="D49" s="17" t="n"/>
      <c r="E49" s="17" t="n"/>
      <c r="F49" s="17" t="n"/>
      <c r="G49" s="17" t="n"/>
      <c r="H49" s="17" t="n"/>
      <c r="I49" s="17" t="n"/>
      <c r="J49" s="17" t="n"/>
      <c r="K49" s="17" t="n"/>
      <c r="L49" s="17" t="n"/>
      <c r="M49" s="17" t="n"/>
      <c r="N49" s="18">
        <f>SUM(B49:M49)</f>
        <v/>
      </c>
      <c r="O49" s="18">
        <f>N49/12</f>
        <v/>
      </c>
      <c r="P49" s="11" t="inlineStr">
        <is>
          <t>Licence discs renew every year. Diarise the date.</t>
        </is>
      </c>
    </row>
    <row r="50" ht="18" customHeight="1">
      <c r="A50" s="16" t="inlineStr">
        <is>
          <t>Tolls and parking</t>
        </is>
      </c>
      <c r="B50" s="17" t="n"/>
      <c r="C50" s="17" t="n"/>
      <c r="D50" s="17" t="n"/>
      <c r="E50" s="17" t="n"/>
      <c r="F50" s="17" t="n"/>
      <c r="G50" s="17" t="n"/>
      <c r="H50" s="17" t="n"/>
      <c r="I50" s="17" t="n"/>
      <c r="J50" s="17" t="n"/>
      <c r="K50" s="17" t="n"/>
      <c r="L50" s="17" t="n"/>
      <c r="M50" s="17" t="n"/>
      <c r="N50" s="18">
        <f>SUM(B50:M50)</f>
        <v/>
      </c>
      <c r="O50" s="18">
        <f>N50/12</f>
        <v/>
      </c>
    </row>
    <row r="51" ht="18" customHeight="1">
      <c r="A51" s="16" t="inlineStr">
        <is>
          <t>Business travel, flights and accommodation</t>
        </is>
      </c>
      <c r="B51" s="17" t="n"/>
      <c r="C51" s="17" t="n"/>
      <c r="D51" s="17" t="n"/>
      <c r="E51" s="17" t="n"/>
      <c r="F51" s="17" t="n"/>
      <c r="G51" s="17" t="n"/>
      <c r="H51" s="17" t="n"/>
      <c r="I51" s="17" t="n"/>
      <c r="J51" s="17" t="n"/>
      <c r="K51" s="17" t="n"/>
      <c r="L51" s="17" t="n"/>
      <c r="M51" s="17" t="n"/>
      <c r="N51" s="18">
        <f>SUM(B51:M51)</f>
        <v/>
      </c>
      <c r="O51" s="18">
        <f>N51/12</f>
        <v/>
      </c>
    </row>
    <row r="52" ht="18" customHeight="1">
      <c r="A52" s="30" t="inlineStr">
        <is>
          <t>SUBTOTAL: VEHICLES AND TRAVEL</t>
        </is>
      </c>
      <c r="B52" s="31">
        <f>SUM(B47:B51)</f>
        <v/>
      </c>
      <c r="C52" s="31">
        <f>SUM(C47:C51)</f>
        <v/>
      </c>
      <c r="D52" s="31">
        <f>SUM(D47:D51)</f>
        <v/>
      </c>
      <c r="E52" s="31">
        <f>SUM(E47:E51)</f>
        <v/>
      </c>
      <c r="F52" s="31">
        <f>SUM(F47:F51)</f>
        <v/>
      </c>
      <c r="G52" s="31">
        <f>SUM(G47:G51)</f>
        <v/>
      </c>
      <c r="H52" s="31">
        <f>SUM(H47:H51)</f>
        <v/>
      </c>
      <c r="I52" s="31">
        <f>SUM(I47:I51)</f>
        <v/>
      </c>
      <c r="J52" s="31">
        <f>SUM(J47:J51)</f>
        <v/>
      </c>
      <c r="K52" s="31">
        <f>SUM(K47:K51)</f>
        <v/>
      </c>
      <c r="L52" s="31">
        <f>SUM(L47:L51)</f>
        <v/>
      </c>
      <c r="M52" s="31">
        <f>SUM(M47:M51)</f>
        <v/>
      </c>
      <c r="N52" s="31">
        <f>SUM(N47:N51)</f>
        <v/>
      </c>
      <c r="O52" s="31">
        <f>N52/12</f>
        <v/>
      </c>
      <c r="P52" s="32" t="n"/>
    </row>
    <row r="53" ht="22" customHeight="1">
      <c r="A53" s="28" t="inlineStr">
        <is>
          <t>MARKETING</t>
        </is>
      </c>
      <c r="B53" s="29" t="n"/>
      <c r="C53" s="29" t="n"/>
      <c r="D53" s="29" t="n"/>
      <c r="E53" s="29" t="n"/>
      <c r="F53" s="29" t="n"/>
      <c r="G53" s="29" t="n"/>
      <c r="H53" s="29" t="n"/>
      <c r="I53" s="29" t="n"/>
      <c r="J53" s="29" t="n"/>
      <c r="K53" s="29" t="n"/>
      <c r="L53" s="29" t="n"/>
      <c r="M53" s="29" t="n"/>
      <c r="N53" s="29" t="n"/>
      <c r="O53" s="29" t="n"/>
      <c r="P53" s="29" t="n"/>
    </row>
    <row r="54" ht="18" customHeight="1">
      <c r="A54" s="16" t="inlineStr">
        <is>
          <t>Social media and online advertising</t>
        </is>
      </c>
      <c r="B54" s="17" t="n"/>
      <c r="C54" s="17" t="n"/>
      <c r="D54" s="17" t="n"/>
      <c r="E54" s="17" t="n"/>
      <c r="F54" s="17" t="n"/>
      <c r="G54" s="17" t="n"/>
      <c r="H54" s="17" t="n"/>
      <c r="I54" s="17" t="n"/>
      <c r="J54" s="17" t="n"/>
      <c r="K54" s="17" t="n"/>
      <c r="L54" s="17" t="n"/>
      <c r="M54" s="17" t="n"/>
      <c r="N54" s="18">
        <f>SUM(B54:M54)</f>
        <v/>
      </c>
      <c r="O54" s="18">
        <f>N54/12</f>
        <v/>
      </c>
    </row>
    <row r="55" ht="18" customHeight="1">
      <c r="A55" s="16" t="inlineStr">
        <is>
          <t>Printing, signage and branded items</t>
        </is>
      </c>
      <c r="B55" s="17" t="n"/>
      <c r="C55" s="17" t="n"/>
      <c r="D55" s="17" t="n"/>
      <c r="E55" s="17" t="n"/>
      <c r="F55" s="17" t="n"/>
      <c r="G55" s="17" t="n"/>
      <c r="H55" s="17" t="n"/>
      <c r="I55" s="17" t="n"/>
      <c r="J55" s="17" t="n"/>
      <c r="K55" s="17" t="n"/>
      <c r="L55" s="17" t="n"/>
      <c r="M55" s="17" t="n"/>
      <c r="N55" s="18">
        <f>SUM(B55:M55)</f>
        <v/>
      </c>
      <c r="O55" s="18">
        <f>N55/12</f>
        <v/>
      </c>
    </row>
    <row r="56" ht="18" customHeight="1">
      <c r="A56" s="16" t="inlineStr">
        <is>
          <t>Website, domain and hosting</t>
        </is>
      </c>
      <c r="B56" s="17" t="n"/>
      <c r="C56" s="17" t="n"/>
      <c r="D56" s="17" t="n"/>
      <c r="E56" s="17" t="n"/>
      <c r="F56" s="17" t="n"/>
      <c r="G56" s="17" t="n"/>
      <c r="H56" s="17" t="n"/>
      <c r="I56" s="17" t="n"/>
      <c r="J56" s="17" t="n"/>
      <c r="K56" s="17" t="n"/>
      <c r="L56" s="17" t="n"/>
      <c r="M56" s="17" t="n"/>
      <c r="N56" s="18">
        <f>SUM(B56:M56)</f>
        <v/>
      </c>
      <c r="O56" s="18">
        <f>N56/12</f>
        <v/>
      </c>
    </row>
    <row r="57" ht="18" customHeight="1">
      <c r="A57" s="16" t="inlineStr">
        <is>
          <t>Events, promotions and sponsorships</t>
        </is>
      </c>
      <c r="B57" s="17" t="n"/>
      <c r="C57" s="17" t="n"/>
      <c r="D57" s="17" t="n"/>
      <c r="E57" s="17" t="n"/>
      <c r="F57" s="17" t="n"/>
      <c r="G57" s="17" t="n"/>
      <c r="H57" s="17" t="n"/>
      <c r="I57" s="17" t="n"/>
      <c r="J57" s="17" t="n"/>
      <c r="K57" s="17" t="n"/>
      <c r="L57" s="17" t="n"/>
      <c r="M57" s="17" t="n"/>
      <c r="N57" s="18">
        <f>SUM(B57:M57)</f>
        <v/>
      </c>
      <c r="O57" s="18">
        <f>N57/12</f>
        <v/>
      </c>
    </row>
    <row r="58" ht="18" customHeight="1">
      <c r="A58" s="30" t="inlineStr">
        <is>
          <t>SUBTOTAL: MARKETING</t>
        </is>
      </c>
      <c r="B58" s="31">
        <f>SUM(B54:B57)</f>
        <v/>
      </c>
      <c r="C58" s="31">
        <f>SUM(C54:C57)</f>
        <v/>
      </c>
      <c r="D58" s="31">
        <f>SUM(D54:D57)</f>
        <v/>
      </c>
      <c r="E58" s="31">
        <f>SUM(E54:E57)</f>
        <v/>
      </c>
      <c r="F58" s="31">
        <f>SUM(F54:F57)</f>
        <v/>
      </c>
      <c r="G58" s="31">
        <f>SUM(G54:G57)</f>
        <v/>
      </c>
      <c r="H58" s="31">
        <f>SUM(H54:H57)</f>
        <v/>
      </c>
      <c r="I58" s="31">
        <f>SUM(I54:I57)</f>
        <v/>
      </c>
      <c r="J58" s="31">
        <f>SUM(J54:J57)</f>
        <v/>
      </c>
      <c r="K58" s="31">
        <f>SUM(K54:K57)</f>
        <v/>
      </c>
      <c r="L58" s="31">
        <f>SUM(L54:L57)</f>
        <v/>
      </c>
      <c r="M58" s="31">
        <f>SUM(M54:M57)</f>
        <v/>
      </c>
      <c r="N58" s="31">
        <f>SUM(N54:N57)</f>
        <v/>
      </c>
      <c r="O58" s="31">
        <f>N58/12</f>
        <v/>
      </c>
      <c r="P58" s="32" t="n"/>
    </row>
    <row r="59" ht="22" customHeight="1">
      <c r="A59" s="28" t="inlineStr">
        <is>
          <t>ADMIN AND PROFESSIONAL</t>
        </is>
      </c>
      <c r="B59" s="29" t="n"/>
      <c r="C59" s="29" t="n"/>
      <c r="D59" s="29" t="n"/>
      <c r="E59" s="29" t="n"/>
      <c r="F59" s="29" t="n"/>
      <c r="G59" s="29" t="n"/>
      <c r="H59" s="29" t="n"/>
      <c r="I59" s="29" t="n"/>
      <c r="J59" s="29" t="n"/>
      <c r="K59" s="29" t="n"/>
      <c r="L59" s="29" t="n"/>
      <c r="M59" s="29" t="n"/>
      <c r="N59" s="29" t="n"/>
      <c r="O59" s="29" t="n"/>
      <c r="P59" s="29" t="n"/>
    </row>
    <row r="60" ht="39.5" customHeight="1">
      <c r="A60" s="16" t="inlineStr">
        <is>
          <t>Accounting and bookkeeping fees</t>
        </is>
      </c>
      <c r="B60" s="17" t="n"/>
      <c r="C60" s="17" t="n"/>
      <c r="D60" s="17" t="n"/>
      <c r="E60" s="17" t="n"/>
      <c r="F60" s="17" t="n"/>
      <c r="G60" s="17" t="n"/>
      <c r="H60" s="17" t="n"/>
      <c r="I60" s="17" t="n"/>
      <c r="J60" s="17" t="n"/>
      <c r="K60" s="17" t="n"/>
      <c r="L60" s="17" t="n"/>
      <c r="M60" s="17" t="n"/>
      <c r="N60" s="18">
        <f>SUM(B60:M60)</f>
        <v/>
      </c>
      <c r="O60" s="18">
        <f>N60/12</f>
        <v/>
      </c>
      <c r="P60" s="11" t="inlineStr">
        <is>
          <t>Budget for this every month, even if you pay your accountant once a year. It is the cost people forget most often.</t>
        </is>
      </c>
    </row>
    <row r="61" ht="51" customHeight="1">
      <c r="A61" s="16" t="inlineStr">
        <is>
          <t>Audit or independent review fees</t>
        </is>
      </c>
      <c r="B61" s="17" t="n"/>
      <c r="C61" s="17" t="n"/>
      <c r="D61" s="17" t="n"/>
      <c r="E61" s="17" t="n"/>
      <c r="F61" s="17" t="n"/>
      <c r="G61" s="17" t="n"/>
      <c r="H61" s="17" t="n"/>
      <c r="I61" s="17" t="n"/>
      <c r="J61" s="17" t="n"/>
      <c r="K61" s="17" t="n"/>
      <c r="L61" s="17" t="n"/>
      <c r="M61" s="17" t="n"/>
      <c r="N61" s="18">
        <f>SUM(B61:M61)</f>
        <v/>
      </c>
      <c r="O61" s="18">
        <f>N61/12</f>
        <v/>
      </c>
      <c r="P61" s="11" t="inlineStr">
        <is>
          <t>Work out whether you need an audit or a review from your Public Interest Score. Most owner managed companies need neither.</t>
        </is>
      </c>
    </row>
    <row r="62" ht="18" customHeight="1">
      <c r="A62" s="16" t="inlineStr">
        <is>
          <t>Legal fees</t>
        </is>
      </c>
      <c r="B62" s="17" t="n"/>
      <c r="C62" s="17" t="n"/>
      <c r="D62" s="17" t="n"/>
      <c r="E62" s="17" t="n"/>
      <c r="F62" s="17" t="n"/>
      <c r="G62" s="17" t="n"/>
      <c r="H62" s="17" t="n"/>
      <c r="I62" s="17" t="n"/>
      <c r="J62" s="17" t="n"/>
      <c r="K62" s="17" t="n"/>
      <c r="L62" s="17" t="n"/>
      <c r="M62" s="17" t="n"/>
      <c r="N62" s="18">
        <f>SUM(B62:M62)</f>
        <v/>
      </c>
      <c r="O62" s="18">
        <f>N62/12</f>
        <v/>
      </c>
    </row>
    <row r="63" ht="85.5" customHeight="1">
      <c r="A63" s="16" t="inlineStr">
        <is>
          <t>CIPC annual return and beneficial ownership filing</t>
        </is>
      </c>
      <c r="B63" s="17" t="n"/>
      <c r="C63" s="17" t="n"/>
      <c r="D63" s="17" t="n"/>
      <c r="E63" s="17" t="n"/>
      <c r="F63" s="17" t="n"/>
      <c r="G63" s="17" t="n"/>
      <c r="H63" s="17" t="n"/>
      <c r="I63" s="17" t="n"/>
      <c r="J63" s="17" t="n"/>
      <c r="K63" s="17" t="n"/>
      <c r="L63" s="17" t="n"/>
      <c r="M63" s="17" t="n"/>
      <c r="N63" s="18">
        <f>SUM(B63:M63)</f>
        <v/>
      </c>
      <c r="O63" s="18">
        <f>N63/12</f>
        <v/>
      </c>
      <c r="P63" s="11" t="inlineStr">
        <is>
          <t>R100 a year while turnover is under R1 million, filed within 30 business days of the anniversary of incorporation. Beneficial ownership must be filed at the same time or the return is blocked. Two years of missed returns leads to deregistration.</t>
        </is>
      </c>
    </row>
    <row r="64" ht="18" customHeight="1">
      <c r="A64" s="16" t="inlineStr">
        <is>
          <t>Business insurance</t>
        </is>
      </c>
      <c r="B64" s="17" t="n"/>
      <c r="C64" s="17" t="n"/>
      <c r="D64" s="17" t="n"/>
      <c r="E64" s="17" t="n"/>
      <c r="F64" s="17" t="n"/>
      <c r="G64" s="17" t="n"/>
      <c r="H64" s="17" t="n"/>
      <c r="I64" s="17" t="n"/>
      <c r="J64" s="17" t="n"/>
      <c r="K64" s="17" t="n"/>
      <c r="L64" s="17" t="n"/>
      <c r="M64" s="17" t="n"/>
      <c r="N64" s="18">
        <f>SUM(B64:M64)</f>
        <v/>
      </c>
      <c r="O64" s="18">
        <f>N64/12</f>
        <v/>
      </c>
    </row>
    <row r="65" ht="39.5" customHeight="1">
      <c r="A65" s="16" t="inlineStr">
        <is>
          <t>Data, airtime and internet</t>
        </is>
      </c>
      <c r="B65" s="17" t="n"/>
      <c r="C65" s="17" t="n"/>
      <c r="D65" s="17" t="n"/>
      <c r="E65" s="17" t="n"/>
      <c r="F65" s="17" t="n"/>
      <c r="G65" s="17" t="n"/>
      <c r="H65" s="17" t="n"/>
      <c r="I65" s="17" t="n"/>
      <c r="J65" s="17" t="n"/>
      <c r="K65" s="17" t="n"/>
      <c r="L65" s="17" t="n"/>
      <c r="M65" s="17" t="n"/>
      <c r="N65" s="18">
        <f>SUM(B65:M65)</f>
        <v/>
      </c>
      <c r="O65" s="18">
        <f>N65/12</f>
        <v/>
      </c>
      <c r="P65" s="11" t="inlineStr">
        <is>
          <t>Mobile data, fibre or LTE, and the airtime your staff use. Small amounts that add up to real money over twelve months.</t>
        </is>
      </c>
    </row>
    <row r="66" ht="18" customHeight="1">
      <c r="A66" s="16" t="inlineStr">
        <is>
          <t>Software and subscriptions</t>
        </is>
      </c>
      <c r="B66" s="17" t="n"/>
      <c r="C66" s="17" t="n"/>
      <c r="D66" s="17" t="n"/>
      <c r="E66" s="17" t="n"/>
      <c r="F66" s="17" t="n"/>
      <c r="G66" s="17" t="n"/>
      <c r="H66" s="17" t="n"/>
      <c r="I66" s="17" t="n"/>
      <c r="J66" s="17" t="n"/>
      <c r="K66" s="17" t="n"/>
      <c r="L66" s="17" t="n"/>
      <c r="M66" s="17" t="n"/>
      <c r="N66" s="18">
        <f>SUM(B66:M66)</f>
        <v/>
      </c>
      <c r="O66" s="18">
        <f>N66/12</f>
        <v/>
      </c>
    </row>
    <row r="67" ht="18" customHeight="1">
      <c r="A67" s="16" t="inlineStr">
        <is>
          <t>Stationery, postage and office supplies</t>
        </is>
      </c>
      <c r="B67" s="17" t="n"/>
      <c r="C67" s="17" t="n"/>
      <c r="D67" s="17" t="n"/>
      <c r="E67" s="17" t="n"/>
      <c r="F67" s="17" t="n"/>
      <c r="G67" s="17" t="n"/>
      <c r="H67" s="17" t="n"/>
      <c r="I67" s="17" t="n"/>
      <c r="J67" s="17" t="n"/>
      <c r="K67" s="17" t="n"/>
      <c r="L67" s="17" t="n"/>
      <c r="M67" s="17" t="n"/>
      <c r="N67" s="18">
        <f>SUM(B67:M67)</f>
        <v/>
      </c>
      <c r="O67" s="18">
        <f>N67/12</f>
        <v/>
      </c>
    </row>
    <row r="68" ht="28" customHeight="1">
      <c r="A68" s="16" t="inlineStr">
        <is>
          <t>Bank compliance, licences and permits</t>
        </is>
      </c>
      <c r="B68" s="17" t="n"/>
      <c r="C68" s="17" t="n"/>
      <c r="D68" s="17" t="n"/>
      <c r="E68" s="17" t="n"/>
      <c r="F68" s="17" t="n"/>
      <c r="G68" s="17" t="n"/>
      <c r="H68" s="17" t="n"/>
      <c r="I68" s="17" t="n"/>
      <c r="J68" s="17" t="n"/>
      <c r="K68" s="17" t="n"/>
      <c r="L68" s="17" t="n"/>
      <c r="M68" s="17" t="n"/>
      <c r="N68" s="18">
        <f>SUM(B68:M68)</f>
        <v/>
      </c>
      <c r="O68" s="18">
        <f>N68/12</f>
        <v/>
      </c>
      <c r="P68" s="11" t="inlineStr">
        <is>
          <t>Trading licence, health certificate, liquor licence, sector levies.</t>
        </is>
      </c>
    </row>
    <row r="69" ht="18" customHeight="1">
      <c r="A69" s="30" t="inlineStr">
        <is>
          <t>SUBTOTAL: ADMIN AND PROFESSIONAL</t>
        </is>
      </c>
      <c r="B69" s="31">
        <f>SUM(B60:B68)</f>
        <v/>
      </c>
      <c r="C69" s="31">
        <f>SUM(C60:C68)</f>
        <v/>
      </c>
      <c r="D69" s="31">
        <f>SUM(D60:D68)</f>
        <v/>
      </c>
      <c r="E69" s="31">
        <f>SUM(E60:E68)</f>
        <v/>
      </c>
      <c r="F69" s="31">
        <f>SUM(F60:F68)</f>
        <v/>
      </c>
      <c r="G69" s="31">
        <f>SUM(G60:G68)</f>
        <v/>
      </c>
      <c r="H69" s="31">
        <f>SUM(H60:H68)</f>
        <v/>
      </c>
      <c r="I69" s="31">
        <f>SUM(I60:I68)</f>
        <v/>
      </c>
      <c r="J69" s="31">
        <f>SUM(J60:J68)</f>
        <v/>
      </c>
      <c r="K69" s="31">
        <f>SUM(K60:K68)</f>
        <v/>
      </c>
      <c r="L69" s="31">
        <f>SUM(L60:L68)</f>
        <v/>
      </c>
      <c r="M69" s="31">
        <f>SUM(M60:M68)</f>
        <v/>
      </c>
      <c r="N69" s="31">
        <f>SUM(N60:N68)</f>
        <v/>
      </c>
      <c r="O69" s="31">
        <f>N69/12</f>
        <v/>
      </c>
      <c r="P69" s="32" t="n"/>
    </row>
    <row r="70" ht="22" customHeight="1">
      <c r="A70" s="28" t="inlineStr">
        <is>
          <t>FINANCE</t>
        </is>
      </c>
      <c r="B70" s="29" t="n"/>
      <c r="C70" s="29" t="n"/>
      <c r="D70" s="29" t="n"/>
      <c r="E70" s="29" t="n"/>
      <c r="F70" s="29" t="n"/>
      <c r="G70" s="29" t="n"/>
      <c r="H70" s="29" t="n"/>
      <c r="I70" s="29" t="n"/>
      <c r="J70" s="29" t="n"/>
      <c r="K70" s="29" t="n"/>
      <c r="L70" s="29" t="n"/>
      <c r="M70" s="29" t="n"/>
      <c r="N70" s="29" t="n"/>
      <c r="O70" s="29" t="n"/>
      <c r="P70" s="29" t="n"/>
    </row>
    <row r="71" ht="18" customHeight="1">
      <c r="A71" s="16" t="inlineStr">
        <is>
          <t>Bank charges and card machine fees</t>
        </is>
      </c>
      <c r="B71" s="17" t="n"/>
      <c r="C71" s="17" t="n"/>
      <c r="D71" s="17" t="n"/>
      <c r="E71" s="17" t="n"/>
      <c r="F71" s="17" t="n"/>
      <c r="G71" s="17" t="n"/>
      <c r="H71" s="17" t="n"/>
      <c r="I71" s="17" t="n"/>
      <c r="J71" s="17" t="n"/>
      <c r="K71" s="17" t="n"/>
      <c r="L71" s="17" t="n"/>
      <c r="M71" s="17" t="n"/>
      <c r="N71" s="18">
        <f>SUM(B71:M71)</f>
        <v/>
      </c>
      <c r="O71" s="18">
        <f>N71/12</f>
        <v/>
      </c>
    </row>
    <row r="72" ht="18" customHeight="1">
      <c r="A72" s="16" t="inlineStr">
        <is>
          <t>Interest on loans and overdraft</t>
        </is>
      </c>
      <c r="B72" s="17" t="n"/>
      <c r="C72" s="17" t="n"/>
      <c r="D72" s="17" t="n"/>
      <c r="E72" s="17" t="n"/>
      <c r="F72" s="17" t="n"/>
      <c r="G72" s="17" t="n"/>
      <c r="H72" s="17" t="n"/>
      <c r="I72" s="17" t="n"/>
      <c r="J72" s="17" t="n"/>
      <c r="K72" s="17" t="n"/>
      <c r="L72" s="17" t="n"/>
      <c r="M72" s="17" t="n"/>
      <c r="N72" s="18">
        <f>SUM(B72:M72)</f>
        <v/>
      </c>
      <c r="O72" s="18">
        <f>N72/12</f>
        <v/>
      </c>
    </row>
    <row r="73" ht="18" customHeight="1">
      <c r="A73" s="16" t="inlineStr">
        <is>
          <t>Debtor finance and factoring fees</t>
        </is>
      </c>
      <c r="B73" s="17" t="n"/>
      <c r="C73" s="17" t="n"/>
      <c r="D73" s="17" t="n"/>
      <c r="E73" s="17" t="n"/>
      <c r="F73" s="17" t="n"/>
      <c r="G73" s="17" t="n"/>
      <c r="H73" s="17" t="n"/>
      <c r="I73" s="17" t="n"/>
      <c r="J73" s="17" t="n"/>
      <c r="K73" s="17" t="n"/>
      <c r="L73" s="17" t="n"/>
      <c r="M73" s="17" t="n"/>
      <c r="N73" s="18">
        <f>SUM(B73:M73)</f>
        <v/>
      </c>
      <c r="O73" s="18">
        <f>N73/12</f>
        <v/>
      </c>
    </row>
    <row r="74" ht="18" customHeight="1">
      <c r="A74" s="30" t="inlineStr">
        <is>
          <t>SUBTOTAL: FINANCE</t>
        </is>
      </c>
      <c r="B74" s="31">
        <f>SUM(B71:B73)</f>
        <v/>
      </c>
      <c r="C74" s="31">
        <f>SUM(C71:C73)</f>
        <v/>
      </c>
      <c r="D74" s="31">
        <f>SUM(D71:D73)</f>
        <v/>
      </c>
      <c r="E74" s="31">
        <f>SUM(E71:E73)</f>
        <v/>
      </c>
      <c r="F74" s="31">
        <f>SUM(F71:F73)</f>
        <v/>
      </c>
      <c r="G74" s="31">
        <f>SUM(G71:G73)</f>
        <v/>
      </c>
      <c r="H74" s="31">
        <f>SUM(H71:H73)</f>
        <v/>
      </c>
      <c r="I74" s="31">
        <f>SUM(I71:I73)</f>
        <v/>
      </c>
      <c r="J74" s="31">
        <f>SUM(J71:J73)</f>
        <v/>
      </c>
      <c r="K74" s="31">
        <f>SUM(K71:K73)</f>
        <v/>
      </c>
      <c r="L74" s="31">
        <f>SUM(L71:L73)</f>
        <v/>
      </c>
      <c r="M74" s="31">
        <f>SUM(M71:M73)</f>
        <v/>
      </c>
      <c r="N74" s="31">
        <f>SUM(N71:N73)</f>
        <v/>
      </c>
      <c r="O74" s="31">
        <f>N74/12</f>
        <v/>
      </c>
      <c r="P74" s="32" t="n"/>
    </row>
    <row r="75" ht="22" customHeight="1">
      <c r="A75" s="28" t="inlineStr">
        <is>
          <t>OTHER</t>
        </is>
      </c>
      <c r="B75" s="29" t="n"/>
      <c r="C75" s="29" t="n"/>
      <c r="D75" s="29" t="n"/>
      <c r="E75" s="29" t="n"/>
      <c r="F75" s="29" t="n"/>
      <c r="G75" s="29" t="n"/>
      <c r="H75" s="29" t="n"/>
      <c r="I75" s="29" t="n"/>
      <c r="J75" s="29" t="n"/>
      <c r="K75" s="29" t="n"/>
      <c r="L75" s="29" t="n"/>
      <c r="M75" s="29" t="n"/>
      <c r="N75" s="29" t="n"/>
      <c r="O75" s="29" t="n"/>
      <c r="P75" s="29" t="n"/>
    </row>
    <row r="76" ht="18" customHeight="1">
      <c r="A76" s="16" t="inlineStr">
        <is>
          <t>Bad debts written off</t>
        </is>
      </c>
      <c r="B76" s="17" t="n"/>
      <c r="C76" s="17" t="n"/>
      <c r="D76" s="17" t="n"/>
      <c r="E76" s="17" t="n"/>
      <c r="F76" s="17" t="n"/>
      <c r="G76" s="17" t="n"/>
      <c r="H76" s="17" t="n"/>
      <c r="I76" s="17" t="n"/>
      <c r="J76" s="17" t="n"/>
      <c r="K76" s="17" t="n"/>
      <c r="L76" s="17" t="n"/>
      <c r="M76" s="17" t="n"/>
      <c r="N76" s="18">
        <f>SUM(B76:M76)</f>
        <v/>
      </c>
      <c r="O76" s="18">
        <f>N76/12</f>
        <v/>
      </c>
    </row>
    <row r="77" ht="39.5" customHeight="1">
      <c r="A77" s="16" t="inlineStr">
        <is>
          <t>Depreciation on equipment and vehicles</t>
        </is>
      </c>
      <c r="B77" s="17" t="n"/>
      <c r="C77" s="17" t="n"/>
      <c r="D77" s="17" t="n"/>
      <c r="E77" s="17" t="n"/>
      <c r="F77" s="17" t="n"/>
      <c r="G77" s="17" t="n"/>
      <c r="H77" s="17" t="n"/>
      <c r="I77" s="17" t="n"/>
      <c r="J77" s="17" t="n"/>
      <c r="K77" s="17" t="n"/>
      <c r="L77" s="17" t="n"/>
      <c r="M77" s="17" t="n"/>
      <c r="N77" s="18">
        <f>SUM(B77:M77)</f>
        <v/>
      </c>
      <c r="O77" s="18">
        <f>N77/12</f>
        <v/>
      </c>
      <c r="P77" s="11" t="inlineStr">
        <is>
          <t>Depreciation is not money leaving the bank, so leave it out of your cash flow forecast. It belongs here in the budget.</t>
        </is>
      </c>
    </row>
    <row r="78" ht="18" customHeight="1">
      <c r="A78" s="16" t="inlineStr">
        <is>
          <t>Other operating expenses</t>
        </is>
      </c>
      <c r="B78" s="17" t="n"/>
      <c r="C78" s="17" t="n"/>
      <c r="D78" s="17" t="n"/>
      <c r="E78" s="17" t="n"/>
      <c r="F78" s="17" t="n"/>
      <c r="G78" s="17" t="n"/>
      <c r="H78" s="17" t="n"/>
      <c r="I78" s="17" t="n"/>
      <c r="J78" s="17" t="n"/>
      <c r="K78" s="17" t="n"/>
      <c r="L78" s="17" t="n"/>
      <c r="M78" s="17" t="n"/>
      <c r="N78" s="18">
        <f>SUM(B78:M78)</f>
        <v/>
      </c>
      <c r="O78" s="18">
        <f>N78/12</f>
        <v/>
      </c>
    </row>
    <row r="79" ht="18" customHeight="1">
      <c r="A79" s="30" t="inlineStr">
        <is>
          <t>SUBTOTAL: OTHER</t>
        </is>
      </c>
      <c r="B79" s="31">
        <f>SUM(B76:B78)</f>
        <v/>
      </c>
      <c r="C79" s="31">
        <f>SUM(C76:C78)</f>
        <v/>
      </c>
      <c r="D79" s="31">
        <f>SUM(D76:D78)</f>
        <v/>
      </c>
      <c r="E79" s="31">
        <f>SUM(E76:E78)</f>
        <v/>
      </c>
      <c r="F79" s="31">
        <f>SUM(F76:F78)</f>
        <v/>
      </c>
      <c r="G79" s="31">
        <f>SUM(G76:G78)</f>
        <v/>
      </c>
      <c r="H79" s="31">
        <f>SUM(H76:H78)</f>
        <v/>
      </c>
      <c r="I79" s="31">
        <f>SUM(I76:I78)</f>
        <v/>
      </c>
      <c r="J79" s="31">
        <f>SUM(J76:J78)</f>
        <v/>
      </c>
      <c r="K79" s="31">
        <f>SUM(K76:K78)</f>
        <v/>
      </c>
      <c r="L79" s="31">
        <f>SUM(L76:L78)</f>
        <v/>
      </c>
      <c r="M79" s="31">
        <f>SUM(M76:M78)</f>
        <v/>
      </c>
      <c r="N79" s="31">
        <f>SUM(N76:N78)</f>
        <v/>
      </c>
      <c r="O79" s="31">
        <f>N79/12</f>
        <v/>
      </c>
      <c r="P79" s="32" t="n"/>
    </row>
    <row r="80" ht="22" customHeight="1">
      <c r="A80" s="19" t="inlineStr">
        <is>
          <t>TOTAL OPERATING EXPENSES</t>
        </is>
      </c>
      <c r="B80" s="20">
        <f>B35+B45+B52+B58+B69+B74+B79</f>
        <v/>
      </c>
      <c r="C80" s="20">
        <f>C35+C45+C52+C58+C69+C74+C79</f>
        <v/>
      </c>
      <c r="D80" s="20">
        <f>D35+D45+D52+D58+D69+D74+D79</f>
        <v/>
      </c>
      <c r="E80" s="20">
        <f>E35+E45+E52+E58+E69+E74+E79</f>
        <v/>
      </c>
      <c r="F80" s="20">
        <f>F35+F45+F52+F58+F69+F74+F79</f>
        <v/>
      </c>
      <c r="G80" s="20">
        <f>G35+G45+G52+G58+G69+G74+G79</f>
        <v/>
      </c>
      <c r="H80" s="20">
        <f>H35+H45+H52+H58+H69+H74+H79</f>
        <v/>
      </c>
      <c r="I80" s="20">
        <f>I35+I45+I52+I58+I69+I74+I79</f>
        <v/>
      </c>
      <c r="J80" s="20">
        <f>J35+J45+J52+J58+J69+J74+J79</f>
        <v/>
      </c>
      <c r="K80" s="20">
        <f>K35+K45+K52+K58+K69+K74+K79</f>
        <v/>
      </c>
      <c r="L80" s="20">
        <f>L35+L45+L52+L58+L69+L74+L79</f>
        <v/>
      </c>
      <c r="M80" s="20">
        <f>M35+M45+M52+M58+M69+M74+M79</f>
        <v/>
      </c>
      <c r="N80" s="20">
        <f>N35+N45+N52+N58+N69+N74+N79</f>
        <v/>
      </c>
      <c r="O80" s="20">
        <f>N80/12</f>
        <v/>
      </c>
      <c r="P80" s="22" t="n"/>
    </row>
    <row r="81" ht="24" customHeight="1">
      <c r="A81" s="33" t="inlineStr">
        <is>
          <t>NET PROFIT BEFORE TAX</t>
        </is>
      </c>
      <c r="B81" s="34">
        <f>B25-B80</f>
        <v/>
      </c>
      <c r="C81" s="34">
        <f>C25-C80</f>
        <v/>
      </c>
      <c r="D81" s="34">
        <f>D25-D80</f>
        <v/>
      </c>
      <c r="E81" s="34">
        <f>E25-E80</f>
        <v/>
      </c>
      <c r="F81" s="34">
        <f>F25-F80</f>
        <v/>
      </c>
      <c r="G81" s="34">
        <f>G25-G80</f>
        <v/>
      </c>
      <c r="H81" s="34">
        <f>H25-H80</f>
        <v/>
      </c>
      <c r="I81" s="34">
        <f>I25-I80</f>
        <v/>
      </c>
      <c r="J81" s="34">
        <f>J25-J80</f>
        <v/>
      </c>
      <c r="K81" s="34">
        <f>K25-K80</f>
        <v/>
      </c>
      <c r="L81" s="34">
        <f>L25-L80</f>
        <v/>
      </c>
      <c r="M81" s="34">
        <f>M25-M80</f>
        <v/>
      </c>
      <c r="N81" s="34">
        <f>N25-N80</f>
        <v/>
      </c>
      <c r="O81" s="34">
        <f>N81/12</f>
        <v/>
      </c>
      <c r="P81" s="22" t="n"/>
    </row>
    <row r="82" ht="28" customHeight="1">
      <c r="A82" s="25" t="inlineStr">
        <is>
          <t>NET PROFIT MARGIN</t>
        </is>
      </c>
      <c r="B82" s="26">
        <f>IF(B16=0,"",B81/B16)</f>
        <v/>
      </c>
      <c r="C82" s="26">
        <f>IF(C16=0,"",C81/C16)</f>
        <v/>
      </c>
      <c r="D82" s="26">
        <f>IF(D16=0,"",D81/D16)</f>
        <v/>
      </c>
      <c r="E82" s="26">
        <f>IF(E16=0,"",E81/E16)</f>
        <v/>
      </c>
      <c r="F82" s="26">
        <f>IF(F16=0,"",F81/F16)</f>
        <v/>
      </c>
      <c r="G82" s="26">
        <f>IF(G16=0,"",G81/G16)</f>
        <v/>
      </c>
      <c r="H82" s="26">
        <f>IF(H16=0,"",H81/H16)</f>
        <v/>
      </c>
      <c r="I82" s="26">
        <f>IF(I16=0,"",I81/I16)</f>
        <v/>
      </c>
      <c r="J82" s="26">
        <f>IF(J16=0,"",J81/J16)</f>
        <v/>
      </c>
      <c r="K82" s="26">
        <f>IF(K16=0,"",K81/K16)</f>
        <v/>
      </c>
      <c r="L82" s="26">
        <f>IF(L16=0,"",L81/L16)</f>
        <v/>
      </c>
      <c r="M82" s="26">
        <f>IF(M16=0,"",M81/M16)</f>
        <v/>
      </c>
      <c r="N82" s="26">
        <f>IF(N16=0,"",N81/N16)</f>
        <v/>
      </c>
      <c r="O82" s="26">
        <f>IF(O16=0,"",O81/O16)</f>
        <v/>
      </c>
      <c r="P82" s="27" t="inlineStr">
        <is>
          <t>This is profit before tax. Tax is worked out on the profit and loss template.</t>
        </is>
      </c>
    </row>
    <row r="84" ht="17.5" customHeight="1">
      <c r="A84" s="12" t="inlineStr">
        <is>
          <t>Note: This budget is before tax and before VAT. If you are registered for VAT, the VAT you charge is not income and the VAT you claim back is not an expense, so keep both out of the lines above.</t>
        </is>
      </c>
    </row>
    <row r="85" ht="17.5" customHeight="1">
      <c r="A85" s="12" t="inlineStr">
        <is>
          <t>Note: Pay PAYE, UIF and SDL over to SARS by the 7th of the following month on an EMP201. VAT is due on the last business day of the month after each VAT period. Late payment adds a 10 percent penalty plus interest.</t>
        </is>
      </c>
    </row>
    <row r="86" ht="17.5" customHeight="1">
      <c r="A86" s="12" t="inlineStr">
        <is>
          <t>Note: rates, thresholds and fees quoted in this template were correct on 09 August 2026. Confirm the current figures on sars.gov.za, cipc.co.za or labour.gov.za before you rely on them.</t>
        </is>
      </c>
    </row>
  </sheetData>
  <mergeCells count="21">
    <mergeCell ref="A85:P85"/>
    <mergeCell ref="B7:F7"/>
    <mergeCell ref="O6:P6"/>
    <mergeCell ref="A8:P8"/>
    <mergeCell ref="A53:P53"/>
    <mergeCell ref="A29:P29"/>
    <mergeCell ref="A10:P10"/>
    <mergeCell ref="A28:P28"/>
    <mergeCell ref="O5:P5"/>
    <mergeCell ref="O4:P4"/>
    <mergeCell ref="A59:P59"/>
    <mergeCell ref="A36:P36"/>
    <mergeCell ref="A1:P1"/>
    <mergeCell ref="A70:P70"/>
    <mergeCell ref="G7:P7"/>
    <mergeCell ref="A46:P46"/>
    <mergeCell ref="A75:P75"/>
    <mergeCell ref="A84:P84"/>
    <mergeCell ref="A18:P18"/>
    <mergeCell ref="A86:P86"/>
    <mergeCell ref="A2:P2"/>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G33"/>
  <sheetViews>
    <sheetView showGridLines="0" workbookViewId="0">
      <pane ySplit="10" topLeftCell="A11" activePane="bottomLeft" state="frozen"/>
      <selection pane="bottomLeft" activeCell="A1" sqref="A1"/>
    </sheetView>
  </sheetViews>
  <sheetFormatPr baseColWidth="8" defaultRowHeight="15"/>
  <cols>
    <col width="40" customWidth="1" min="1" max="1"/>
    <col width="15" customWidth="1" min="2" max="2"/>
    <col width="15" customWidth="1" min="3" max="3"/>
    <col width="15" customWidth="1" min="4" max="4"/>
    <col width="12" customWidth="1" min="5" max="5"/>
    <col width="20" customWidth="1" min="6" max="6"/>
    <col width="34" customWidth="1" min="7" max="7"/>
  </cols>
  <sheetData>
    <row r="1" ht="26" customHeight="1">
      <c r="A1" s="1" t="inlineStr">
        <is>
          <t>BUDGET VERSUS ACTUAL</t>
        </is>
      </c>
    </row>
    <row r="2" ht="14" customHeight="1">
      <c r="A2" s="2" t="inlineStr">
        <is>
          <t>Choose a month, or the full year, and see where you are ahead and where you are behind.</t>
        </is>
      </c>
    </row>
    <row r="3" ht="4" customHeight="1">
      <c r="A3" s="3" t="n"/>
      <c r="B3" s="3" t="n"/>
      <c r="C3" s="3" t="n"/>
      <c r="D3" s="3" t="n"/>
      <c r="E3" s="3" t="n"/>
      <c r="F3" s="3" t="n"/>
      <c r="G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7" ht="20" customHeight="1">
      <c r="A7" s="7" t="inlineStr">
        <is>
          <t>Period to compare</t>
        </is>
      </c>
      <c r="B7" s="8" t="inlineStr">
        <is>
          <t>Full year</t>
        </is>
      </c>
      <c r="C7" s="11" t="inlineStr">
        <is>
          <t>The budget column reads itself from the Budget sheet.</t>
        </is>
      </c>
    </row>
    <row r="8" ht="29" customHeight="1">
      <c r="A8" s="12" t="inlineStr">
        <is>
          <t>Note: How to use this sheet: type only in the white cells, which show in blue text. The shaded cells work themselves out, so leave them alone. Notes in grey italic are guidance and can be deleted before you send the document.</t>
        </is>
      </c>
    </row>
    <row r="9" ht="29" customHeight="1">
      <c r="A9" s="12" t="inlineStr">
        <is>
          <t>Note: Favourable means you are better off than you planned: more income, or less spent. Adverse means the opposite. The variance cell turns green when it is favourable and red when it is adverse.</t>
        </is>
      </c>
    </row>
    <row r="10" ht="26" customHeight="1">
      <c r="A10" s="13" t="inlineStr">
        <is>
          <t>LINE</t>
        </is>
      </c>
      <c r="B10" s="13" t="inlineStr">
        <is>
          <t>BUDGET</t>
        </is>
      </c>
      <c r="C10" s="13" t="inlineStr">
        <is>
          <t>ACTUAL</t>
        </is>
      </c>
      <c r="D10" s="13" t="inlineStr">
        <is>
          <t>VARIANCE</t>
        </is>
      </c>
      <c r="E10" s="13" t="inlineStr">
        <is>
          <t>VARIANCE %</t>
        </is>
      </c>
      <c r="F10" s="13" t="inlineStr">
        <is>
          <t>FAVOURABLE OR ADVERSE</t>
        </is>
      </c>
      <c r="G10" s="13" t="inlineStr">
        <is>
          <t>WHAT TO DO</t>
        </is>
      </c>
    </row>
    <row r="11" ht="22" customHeight="1">
      <c r="A11" s="14" t="inlineStr">
        <is>
          <t>INCOME</t>
        </is>
      </c>
      <c r="B11" s="15" t="n"/>
      <c r="C11" s="15" t="n"/>
      <c r="D11" s="15" t="n"/>
      <c r="E11" s="15" t="n"/>
      <c r="F11" s="15" t="n"/>
      <c r="G11" s="15" t="n"/>
    </row>
    <row r="12" ht="18" customHeight="1">
      <c r="A12" s="35" t="inlineStr">
        <is>
          <t>Product sales</t>
        </is>
      </c>
      <c r="B12" s="18">
        <f>IF(BudgetPeriod="Full year",Budget!N11,INDEX(Budget!B11:M11,MATCH(BudgetPeriod,Budget!B9:M9,0)))</f>
        <v/>
      </c>
      <c r="C12" s="17" t="n"/>
      <c r="D12" s="18">
        <f>C12-B12</f>
        <v/>
      </c>
      <c r="E12" s="36">
        <f>IF(B12=0,"",D12/B12)</f>
        <v/>
      </c>
      <c r="F12" s="37">
        <f>IF(ROUND(D12,2)=0,"On budget",IF(D12&gt;0,"Favourable","Adverse"))</f>
        <v/>
      </c>
    </row>
    <row r="13" ht="18" customHeight="1">
      <c r="A13" s="35" t="inlineStr">
        <is>
          <t>Service income</t>
        </is>
      </c>
      <c r="B13" s="18">
        <f>IF(BudgetPeriod="Full year",Budget!N12,INDEX(Budget!B12:M12,MATCH(BudgetPeriod,Budget!B9:M9,0)))</f>
        <v/>
      </c>
      <c r="C13" s="17" t="n"/>
      <c r="D13" s="18">
        <f>C13-B13</f>
        <v/>
      </c>
      <c r="E13" s="36">
        <f>IF(B13=0,"",D13/B13)</f>
        <v/>
      </c>
      <c r="F13" s="37">
        <f>IF(ROUND(D13,2)=0,"On budget",IF(D13&gt;0,"Favourable","Adverse"))</f>
        <v/>
      </c>
    </row>
    <row r="14" ht="18" customHeight="1">
      <c r="A14" s="35" t="inlineStr">
        <is>
          <t>Contract and project income</t>
        </is>
      </c>
      <c r="B14" s="18">
        <f>IF(BudgetPeriod="Full year",Budget!N13,INDEX(Budget!B13:M13,MATCH(BudgetPeriod,Budget!B9:M9,0)))</f>
        <v/>
      </c>
      <c r="C14" s="17" t="n"/>
      <c r="D14" s="18">
        <f>C14-B14</f>
        <v/>
      </c>
      <c r="E14" s="36">
        <f>IF(B14=0,"",D14/B14)</f>
        <v/>
      </c>
      <c r="F14" s="37">
        <f>IF(ROUND(D14,2)=0,"On budget",IF(D14&gt;0,"Favourable","Adverse"))</f>
        <v/>
      </c>
    </row>
    <row r="15" ht="18" customHeight="1">
      <c r="A15" s="35" t="inlineStr">
        <is>
          <t>Retainer and subscription income</t>
        </is>
      </c>
      <c r="B15" s="18">
        <f>IF(BudgetPeriod="Full year",Budget!N14,INDEX(Budget!B14:M14,MATCH(BudgetPeriod,Budget!B9:M9,0)))</f>
        <v/>
      </c>
      <c r="C15" s="17" t="n"/>
      <c r="D15" s="18">
        <f>C15-B15</f>
        <v/>
      </c>
      <c r="E15" s="36">
        <f>IF(B15=0,"",D15/B15)</f>
        <v/>
      </c>
      <c r="F15" s="37">
        <f>IF(ROUND(D15,2)=0,"On budget",IF(D15&gt;0,"Favourable","Adverse"))</f>
        <v/>
      </c>
    </row>
    <row r="16" ht="18" customHeight="1">
      <c r="A16" s="35" t="inlineStr">
        <is>
          <t>Other income</t>
        </is>
      </c>
      <c r="B16" s="18">
        <f>IF(BudgetPeriod="Full year",Budget!N15,INDEX(Budget!B15:M15,MATCH(BudgetPeriod,Budget!B9:M9,0)))</f>
        <v/>
      </c>
      <c r="C16" s="17" t="n"/>
      <c r="D16" s="18">
        <f>C16-B16</f>
        <v/>
      </c>
      <c r="E16" s="36">
        <f>IF(B16=0,"",D16/B16)</f>
        <v/>
      </c>
      <c r="F16" s="37">
        <f>IF(ROUND(D16,2)=0,"On budget",IF(D16&gt;0,"Favourable","Adverse"))</f>
        <v/>
      </c>
    </row>
    <row r="17" ht="28" customHeight="1">
      <c r="A17" s="19" t="inlineStr">
        <is>
          <t>Total income</t>
        </is>
      </c>
      <c r="B17" s="38">
        <f>IF(BudgetPeriod="Full year",Budget!N16,INDEX(Budget!B16:M16,MATCH(BudgetPeriod,Budget!B9:M9,0)))</f>
        <v/>
      </c>
      <c r="C17" s="17" t="n"/>
      <c r="D17" s="38">
        <f>C17-B17</f>
        <v/>
      </c>
      <c r="E17" s="36">
        <f>IF(B17=0,"",D17/B17)</f>
        <v/>
      </c>
      <c r="F17" s="37">
        <f>IF(ROUND(D17,2)=0,"On budget",IF(D17&gt;0,"Favourable","Adverse"))</f>
        <v/>
      </c>
      <c r="G17" s="21" t="inlineStr">
        <is>
          <t>Behind on income? Look at your pricing and your pipeline before you cut costs.</t>
        </is>
      </c>
    </row>
    <row r="18" ht="22" customHeight="1">
      <c r="A18" s="14" t="inlineStr">
        <is>
          <t>COST OF SALES AND GROSS PROFIT</t>
        </is>
      </c>
      <c r="B18" s="15" t="n"/>
      <c r="C18" s="15" t="n"/>
      <c r="D18" s="15" t="n"/>
      <c r="E18" s="15" t="n"/>
      <c r="F18" s="15" t="n"/>
      <c r="G18" s="15" t="n"/>
    </row>
    <row r="19" ht="18" customHeight="1">
      <c r="A19" s="35" t="inlineStr">
        <is>
          <t>Total cost of sales</t>
        </is>
      </c>
      <c r="B19" s="18">
        <f>IF(BudgetPeriod="Full year",Budget!N24,INDEX(Budget!B24:M24,MATCH(BudgetPeriod,Budget!B9:M9,0)))</f>
        <v/>
      </c>
      <c r="C19" s="17" t="n"/>
      <c r="D19" s="18">
        <f>C19-B19</f>
        <v/>
      </c>
      <c r="E19" s="36">
        <f>IF(B19=0,"",D19/B19)</f>
        <v/>
      </c>
      <c r="F19" s="37">
        <f>IF(ROUND(D19,2)=0,"On budget",IF(D19&lt;0,"Favourable, you spent less","Adverse, you spent more"))</f>
        <v/>
      </c>
    </row>
    <row r="20" ht="18" customHeight="1">
      <c r="A20" s="19" t="inlineStr">
        <is>
          <t>Gross profit</t>
        </is>
      </c>
      <c r="B20" s="38">
        <f>IF(BudgetPeriod="Full year",Budget!N25,INDEX(Budget!B25:M25,MATCH(BudgetPeriod,Budget!B9:M9,0)))</f>
        <v/>
      </c>
      <c r="C20" s="17" t="n"/>
      <c r="D20" s="38">
        <f>C20-B20</f>
        <v/>
      </c>
      <c r="E20" s="36">
        <f>IF(B20=0,"",D20/B20)</f>
        <v/>
      </c>
      <c r="F20" s="37">
        <f>IF(ROUND(D20,2)=0,"On budget",IF(D20&gt;0,"Favourable","Adverse"))</f>
        <v/>
      </c>
      <c r="G20" s="22" t="n"/>
    </row>
    <row r="21" ht="22" customHeight="1">
      <c r="A21" s="14" t="inlineStr">
        <is>
          <t>OPERATING EXPENSES</t>
        </is>
      </c>
      <c r="B21" s="15" t="n"/>
      <c r="C21" s="15" t="n"/>
      <c r="D21" s="15" t="n"/>
      <c r="E21" s="15" t="n"/>
      <c r="F21" s="15" t="n"/>
      <c r="G21" s="15" t="n"/>
    </row>
    <row r="22" ht="18" customHeight="1">
      <c r="A22" s="35" t="inlineStr">
        <is>
          <t>Premises</t>
        </is>
      </c>
      <c r="B22" s="18">
        <f>IF(BudgetPeriod="Full year",Budget!N35,INDEX(Budget!B35:M35,MATCH(BudgetPeriod,Budget!B9:M9,0)))</f>
        <v/>
      </c>
      <c r="C22" s="17" t="n"/>
      <c r="D22" s="18">
        <f>C22-B22</f>
        <v/>
      </c>
      <c r="E22" s="36">
        <f>IF(B22=0,"",D22/B22)</f>
        <v/>
      </c>
      <c r="F22" s="37">
        <f>IF(ROUND(D22,2)=0,"On budget",IF(D22&lt;0,"Favourable, you spent less","Adverse, you spent more"))</f>
        <v/>
      </c>
    </row>
    <row r="23" ht="18" customHeight="1">
      <c r="A23" s="35" t="inlineStr">
        <is>
          <t>Staff</t>
        </is>
      </c>
      <c r="B23" s="18">
        <f>IF(BudgetPeriod="Full year",Budget!N45,INDEX(Budget!B45:M45,MATCH(BudgetPeriod,Budget!B9:M9,0)))</f>
        <v/>
      </c>
      <c r="C23" s="17" t="n"/>
      <c r="D23" s="18">
        <f>C23-B23</f>
        <v/>
      </c>
      <c r="E23" s="36">
        <f>IF(B23=0,"",D23/B23)</f>
        <v/>
      </c>
      <c r="F23" s="37">
        <f>IF(ROUND(D23,2)=0,"On budget",IF(D23&lt;0,"Favourable, you spent less","Adverse, you spent more"))</f>
        <v/>
      </c>
    </row>
    <row r="24" ht="18" customHeight="1">
      <c r="A24" s="35" t="inlineStr">
        <is>
          <t>Vehicles and travel</t>
        </is>
      </c>
      <c r="B24" s="18">
        <f>IF(BudgetPeriod="Full year",Budget!N52,INDEX(Budget!B52:M52,MATCH(BudgetPeriod,Budget!B9:M9,0)))</f>
        <v/>
      </c>
      <c r="C24" s="17" t="n"/>
      <c r="D24" s="18">
        <f>C24-B24</f>
        <v/>
      </c>
      <c r="E24" s="36">
        <f>IF(B24=0,"",D24/B24)</f>
        <v/>
      </c>
      <c r="F24" s="37">
        <f>IF(ROUND(D24,2)=0,"On budget",IF(D24&lt;0,"Favourable, you spent less","Adverse, you spent more"))</f>
        <v/>
      </c>
    </row>
    <row r="25" ht="18" customHeight="1">
      <c r="A25" s="35" t="inlineStr">
        <is>
          <t>Marketing</t>
        </is>
      </c>
      <c r="B25" s="18">
        <f>IF(BudgetPeriod="Full year",Budget!N58,INDEX(Budget!B58:M58,MATCH(BudgetPeriod,Budget!B9:M9,0)))</f>
        <v/>
      </c>
      <c r="C25" s="17" t="n"/>
      <c r="D25" s="18">
        <f>C25-B25</f>
        <v/>
      </c>
      <c r="E25" s="36">
        <f>IF(B25=0,"",D25/B25)</f>
        <v/>
      </c>
      <c r="F25" s="37">
        <f>IF(ROUND(D25,2)=0,"On budget",IF(D25&lt;0,"Favourable, you spent less","Adverse, you spent more"))</f>
        <v/>
      </c>
    </row>
    <row r="26" ht="18" customHeight="1">
      <c r="A26" s="35" t="inlineStr">
        <is>
          <t>Admin and professional</t>
        </is>
      </c>
      <c r="B26" s="18">
        <f>IF(BudgetPeriod="Full year",Budget!N69,INDEX(Budget!B69:M69,MATCH(BudgetPeriod,Budget!B9:M9,0)))</f>
        <v/>
      </c>
      <c r="C26" s="17" t="n"/>
      <c r="D26" s="18">
        <f>C26-B26</f>
        <v/>
      </c>
      <c r="E26" s="36">
        <f>IF(B26=0,"",D26/B26)</f>
        <v/>
      </c>
      <c r="F26" s="37">
        <f>IF(ROUND(D26,2)=0,"On budget",IF(D26&lt;0,"Favourable, you spent less","Adverse, you spent more"))</f>
        <v/>
      </c>
    </row>
    <row r="27" ht="18" customHeight="1">
      <c r="A27" s="35" t="inlineStr">
        <is>
          <t>Finance</t>
        </is>
      </c>
      <c r="B27" s="18">
        <f>IF(BudgetPeriod="Full year",Budget!N74,INDEX(Budget!B74:M74,MATCH(BudgetPeriod,Budget!B9:M9,0)))</f>
        <v/>
      </c>
      <c r="C27" s="17" t="n"/>
      <c r="D27" s="18">
        <f>C27-B27</f>
        <v/>
      </c>
      <c r="E27" s="36">
        <f>IF(B27=0,"",D27/B27)</f>
        <v/>
      </c>
      <c r="F27" s="37">
        <f>IF(ROUND(D27,2)=0,"On budget",IF(D27&lt;0,"Favourable, you spent less","Adverse, you spent more"))</f>
        <v/>
      </c>
    </row>
    <row r="28" ht="18" customHeight="1">
      <c r="A28" s="35" t="inlineStr">
        <is>
          <t>Other</t>
        </is>
      </c>
      <c r="B28" s="18">
        <f>IF(BudgetPeriod="Full year",Budget!N79,INDEX(Budget!B79:M79,MATCH(BudgetPeriod,Budget!B9:M9,0)))</f>
        <v/>
      </c>
      <c r="C28" s="17" t="n"/>
      <c r="D28" s="18">
        <f>C28-B28</f>
        <v/>
      </c>
      <c r="E28" s="36">
        <f>IF(B28=0,"",D28/B28)</f>
        <v/>
      </c>
      <c r="F28" s="37">
        <f>IF(ROUND(D28,2)=0,"On budget",IF(D28&lt;0,"Favourable, you spent less","Adverse, you spent more"))</f>
        <v/>
      </c>
    </row>
    <row r="29" ht="18" customHeight="1">
      <c r="A29" s="19" t="inlineStr">
        <is>
          <t>Total operating expenses</t>
        </is>
      </c>
      <c r="B29" s="38">
        <f>IF(BudgetPeriod="Full year",Budget!N80,INDEX(Budget!B80:M80,MATCH(BudgetPeriod,Budget!B9:M9,0)))</f>
        <v/>
      </c>
      <c r="C29" s="17" t="n"/>
      <c r="D29" s="38">
        <f>C29-B29</f>
        <v/>
      </c>
      <c r="E29" s="36">
        <f>IF(B29=0,"",D29/B29)</f>
        <v/>
      </c>
      <c r="F29" s="37">
        <f>IF(ROUND(D29,2)=0,"On budget",IF(D29&lt;0,"Favourable, you spent less","Adverse, you spent more"))</f>
        <v/>
      </c>
      <c r="G29" s="22" t="n"/>
    </row>
    <row r="30" ht="28" customHeight="1">
      <c r="A30" s="19" t="inlineStr">
        <is>
          <t>Net profit before tax</t>
        </is>
      </c>
      <c r="B30" s="38">
        <f>IF(BudgetPeriod="Full year",Budget!N81,INDEX(Budget!B81:M81,MATCH(BudgetPeriod,Budget!B9:M9,0)))</f>
        <v/>
      </c>
      <c r="C30" s="17" t="n"/>
      <c r="D30" s="38">
        <f>C30-B30</f>
        <v/>
      </c>
      <c r="E30" s="36">
        <f>IF(B30=0,"",D30/B30)</f>
        <v/>
      </c>
      <c r="F30" s="37">
        <f>IF(ROUND(D30,2)=0,"On budget",IF(D30&gt;0,"Favourable","Adverse"))</f>
        <v/>
      </c>
      <c r="G30" s="21" t="inlineStr">
        <is>
          <t>If this is adverse two months running, act. Do not wait for the year end.</t>
        </is>
      </c>
    </row>
    <row r="32" ht="17.5" customHeight="1">
      <c r="A32" s="12" t="inlineStr">
        <is>
          <t>Note: Fill in the Actual column from your accounting records or your bank statement at the end of every month. Fifteen minutes a month is enough.</t>
        </is>
      </c>
    </row>
    <row r="33" ht="17.5" customHeight="1">
      <c r="A33" s="12" t="inlineStr">
        <is>
          <t>Note: A variance is not a failure. It is information. Ask why, write the answer in the last column, and change either the plan or the behaviour.</t>
        </is>
      </c>
    </row>
  </sheetData>
  <mergeCells count="13">
    <mergeCell ref="A32:G32"/>
    <mergeCell ref="F4:G4"/>
    <mergeCell ref="C7:G7"/>
    <mergeCell ref="A1:G1"/>
    <mergeCell ref="A9:G9"/>
    <mergeCell ref="A18:G18"/>
    <mergeCell ref="A8:G8"/>
    <mergeCell ref="A21:G21"/>
    <mergeCell ref="F5:G5"/>
    <mergeCell ref="A2:G2"/>
    <mergeCell ref="F6:G6"/>
    <mergeCell ref="A33:G33"/>
    <mergeCell ref="A11:G11"/>
  </mergeCells>
  <conditionalFormatting sqref="D12">
    <cfRule type="cellIs" priority="1" operator="greaterThan" dxfId="0">
      <formula>0</formula>
    </cfRule>
    <cfRule type="cellIs" priority="2" operator="lessThan" dxfId="1">
      <formula>0</formula>
    </cfRule>
  </conditionalFormatting>
  <conditionalFormatting sqref="D13">
    <cfRule type="cellIs" priority="3" operator="greaterThan" dxfId="0">
      <formula>0</formula>
    </cfRule>
    <cfRule type="cellIs" priority="4" operator="lessThan" dxfId="1">
      <formula>0</formula>
    </cfRule>
  </conditionalFormatting>
  <conditionalFormatting sqref="D14">
    <cfRule type="cellIs" priority="5" operator="greaterThan" dxfId="0">
      <formula>0</formula>
    </cfRule>
    <cfRule type="cellIs" priority="6" operator="lessThan" dxfId="1">
      <formula>0</formula>
    </cfRule>
  </conditionalFormatting>
  <conditionalFormatting sqref="D15">
    <cfRule type="cellIs" priority="7" operator="greaterThan" dxfId="0">
      <formula>0</formula>
    </cfRule>
    <cfRule type="cellIs" priority="8" operator="lessThan" dxfId="1">
      <formula>0</formula>
    </cfRule>
  </conditionalFormatting>
  <conditionalFormatting sqref="D16">
    <cfRule type="cellIs" priority="9" operator="greaterThan" dxfId="0">
      <formula>0</formula>
    </cfRule>
    <cfRule type="cellIs" priority="10" operator="lessThan" dxfId="1">
      <formula>0</formula>
    </cfRule>
  </conditionalFormatting>
  <conditionalFormatting sqref="D17">
    <cfRule type="cellIs" priority="11" operator="greaterThan" dxfId="0">
      <formula>0</formula>
    </cfRule>
    <cfRule type="cellIs" priority="12" operator="lessThan" dxfId="1">
      <formula>0</formula>
    </cfRule>
  </conditionalFormatting>
  <conditionalFormatting sqref="D20">
    <cfRule type="cellIs" priority="13" operator="greaterThan" dxfId="0">
      <formula>0</formula>
    </cfRule>
    <cfRule type="cellIs" priority="14" operator="lessThan" dxfId="1">
      <formula>0</formula>
    </cfRule>
  </conditionalFormatting>
  <conditionalFormatting sqref="D30">
    <cfRule type="cellIs" priority="15" operator="greaterThan" dxfId="0">
      <formula>0</formula>
    </cfRule>
    <cfRule type="cellIs" priority="16" operator="lessThan" dxfId="1">
      <formula>0</formula>
    </cfRule>
  </conditionalFormatting>
  <conditionalFormatting sqref="D19">
    <cfRule type="cellIs" priority="17" operator="lessThan" dxfId="0">
      <formula>0</formula>
    </cfRule>
    <cfRule type="cellIs" priority="18" operator="greaterThan" dxfId="1">
      <formula>0</formula>
    </cfRule>
  </conditionalFormatting>
  <conditionalFormatting sqref="D22">
    <cfRule type="cellIs" priority="19" operator="lessThan" dxfId="0">
      <formula>0</formula>
    </cfRule>
    <cfRule type="cellIs" priority="20" operator="greaterThan" dxfId="1">
      <formula>0</formula>
    </cfRule>
  </conditionalFormatting>
  <conditionalFormatting sqref="D23">
    <cfRule type="cellIs" priority="21" operator="lessThan" dxfId="0">
      <formula>0</formula>
    </cfRule>
    <cfRule type="cellIs" priority="22" operator="greaterThan" dxfId="1">
      <formula>0</formula>
    </cfRule>
  </conditionalFormatting>
  <conditionalFormatting sqref="D24">
    <cfRule type="cellIs" priority="23" operator="lessThan" dxfId="0">
      <formula>0</formula>
    </cfRule>
    <cfRule type="cellIs" priority="24" operator="greaterThan" dxfId="1">
      <formula>0</formula>
    </cfRule>
  </conditionalFormatting>
  <conditionalFormatting sqref="D25">
    <cfRule type="cellIs" priority="25" operator="lessThan" dxfId="0">
      <formula>0</formula>
    </cfRule>
    <cfRule type="cellIs" priority="26" operator="greaterThan" dxfId="1">
      <formula>0</formula>
    </cfRule>
  </conditionalFormatting>
  <conditionalFormatting sqref="D26">
    <cfRule type="cellIs" priority="27" operator="lessThan" dxfId="0">
      <formula>0</formula>
    </cfRule>
    <cfRule type="cellIs" priority="28" operator="greaterThan" dxfId="1">
      <formula>0</formula>
    </cfRule>
  </conditionalFormatting>
  <conditionalFormatting sqref="D27">
    <cfRule type="cellIs" priority="29" operator="lessThan" dxfId="0">
      <formula>0</formula>
    </cfRule>
    <cfRule type="cellIs" priority="30" operator="greaterThan" dxfId="1">
      <formula>0</formula>
    </cfRule>
  </conditionalFormatting>
  <conditionalFormatting sqref="D28">
    <cfRule type="cellIs" priority="31" operator="lessThan" dxfId="0">
      <formula>0</formula>
    </cfRule>
    <cfRule type="cellIs" priority="32" operator="greaterThan" dxfId="1">
      <formula>0</formula>
    </cfRule>
  </conditionalFormatting>
  <conditionalFormatting sqref="D29">
    <cfRule type="cellIs" priority="33" operator="lessThan" dxfId="0">
      <formula>0</formula>
    </cfRule>
    <cfRule type="cellIs" priority="34" operator="greaterThan" dxfId="1">
      <formula>0</formula>
    </cfRule>
  </conditionalFormatting>
  <dataValidations count="1">
    <dataValidation sqref="B7" showDropDown="0" showInputMessage="1" showErrorMessage="1" allowBlank="1" errorTitle="Choose from the list" error="Pick one of the options in the dropdown." promptTitle="Select" prompt="Pick a month, or Full year, and every budget figure below updates." type="list">
      <formula1>"Full year,Jan,Feb,Mar,Apr,May,Jun,Jul,Aug,Sep,Oct,Nov,Dec"</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2026-08-09T22:15:30Z</dcterms:created>
  <dcterms:modified xmlns:dcterms="http://purl.org/dc/terms/" xmlns:xsi="http://www.w3.org/2001/XMLSchema-instance" xsi:type="dcterms:W3CDTF">2026-08-09T22:15:30Z</dcterms:modified>
</cp:coreProperties>
</file>