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Scorecard" sheetId="2" state="visible" r:id="rId2"/>
    <sheet xmlns:r="http://schemas.openxmlformats.org/officeDocument/2006/relationships" name="Priority elements" sheetId="3" state="visible" r:id="rId3"/>
    <sheet xmlns:r="http://schemas.openxmlformats.org/officeDocument/2006/relationships" name="Reference" sheetId="4" state="visible" r:id="rId4"/>
  </sheets>
  <definedNames>
    <definedName name="_xlnm.Print_Titles" localSheetId="1">'Scorecard'!$8:$8</definedName>
  </definedNames>
  <calcPr calcId="124519" fullCalcOnLoad="1"/>
</workbook>
</file>

<file path=xl/styles.xml><?xml version="1.0" encoding="utf-8"?>
<styleSheet xmlns="http://schemas.openxmlformats.org/spreadsheetml/2006/main">
  <numFmts count="3">
    <numFmt numFmtId="164" formatCode="&quot;R&quot; #,##0.00"/>
    <numFmt numFmtId="165" formatCode="0.0%"/>
    <numFmt numFmtId="166" formatCode="0.0"/>
  </numFmts>
  <fonts count="30">
    <font>
      <name val="Calibri"/>
      <family val="2"/>
      <color theme="1"/>
      <sz val="11"/>
      <scheme val="minor"/>
    </font>
    <font>
      <name val="Arial"/>
      <b val="1"/>
      <color rgb="00191C4A"/>
      <sz val="16"/>
    </font>
    <font>
      <name val="Arial"/>
      <i val="1"/>
      <color rgb="006B6870"/>
      <sz val="9"/>
    </font>
    <font>
      <name val="Arial"/>
      <i val="1"/>
      <color rgb="006B6870"/>
      <sz val="8.5"/>
    </font>
    <font>
      <name val="Arial"/>
      <i val="1"/>
      <color rgb="00C4830A"/>
      <sz val="8.5"/>
    </font>
    <font>
      <name val="Arial"/>
      <b val="1"/>
      <color rgb="00FFFFFF"/>
      <sz val="10"/>
    </font>
    <font>
      <name val="Arial"/>
      <b val="1"/>
      <color rgb="00FFFFFF"/>
      <sz val="8.5"/>
    </font>
    <font>
      <name val="Arial"/>
      <color rgb="006B6870"/>
      <sz val="9"/>
    </font>
    <font>
      <name val="Arial"/>
      <color rgb="00222222"/>
      <sz val="9.5"/>
    </font>
    <font>
      <name val="Arial"/>
      <b val="1"/>
      <color rgb="00191C4A"/>
      <sz val="9.5"/>
    </font>
    <font>
      <name val="Arial"/>
      <b val="1"/>
      <color rgb="0021759B"/>
      <sz val="10"/>
    </font>
    <font>
      <name val="Arial"/>
      <color rgb="006B6870"/>
      <sz val="8.5"/>
    </font>
    <font>
      <name val="Arial"/>
      <b val="1"/>
      <color rgb="00191C4A"/>
      <sz val="9"/>
    </font>
    <font>
      <name val="Arial"/>
      <color rgb="00222222"/>
      <sz val="9"/>
    </font>
    <font>
      <name val="Arial"/>
      <color rgb="0021759B"/>
      <sz val="9"/>
    </font>
    <font>
      <name val="Arial"/>
      <b val="1"/>
      <color rgb="00222222"/>
      <sz val="10"/>
    </font>
    <font>
      <name val="Arial"/>
      <color rgb="000000FF"/>
      <sz val="10"/>
    </font>
    <font>
      <name val="Arial"/>
      <b val="1"/>
      <color rgb="0021759B"/>
      <sz val="13"/>
    </font>
    <font>
      <name val="Arial"/>
      <b val="1"/>
      <color rgb="00191C4A"/>
      <sz val="11"/>
    </font>
    <font>
      <name val="Arial"/>
      <b val="1"/>
      <color rgb="001D9E75"/>
      <sz val="14"/>
    </font>
    <font>
      <name val="Arial"/>
      <b val="1"/>
      <color rgb="00C4830A"/>
      <sz val="11"/>
    </font>
    <font>
      <name val="Arial"/>
      <b val="1"/>
      <color rgb="00191C4A"/>
      <sz val="10"/>
    </font>
    <font>
      <name val="Arial"/>
      <color rgb="00191C4A"/>
      <sz val="10"/>
    </font>
    <font>
      <name val="Arial"/>
      <b val="1"/>
      <color rgb="00FFFFFF"/>
      <sz val="11"/>
    </font>
    <font>
      <name val="Arial"/>
      <b val="1"/>
      <color rgb="00FFFFFF"/>
      <sz val="12"/>
    </font>
    <font>
      <name val="Arial"/>
      <b val="1"/>
      <color rgb="00191C4A"/>
      <sz val="14"/>
    </font>
    <font>
      <name val="Arial"/>
      <b val="1"/>
      <color rgb="0021759B"/>
      <sz val="14"/>
    </font>
    <font>
      <name val="Arial"/>
      <b val="1"/>
      <color rgb="00C4830A"/>
      <sz val="10"/>
    </font>
    <font>
      <name val="Arial"/>
      <color rgb="00C4830A"/>
      <sz val="10"/>
    </font>
    <font>
      <name val="Arial"/>
      <b val="1"/>
      <color rgb="00A32D2D"/>
      <sz val="14"/>
    </font>
  </fonts>
  <fills count="6">
    <fill>
      <patternFill/>
    </fill>
    <fill>
      <patternFill patternType="gray125"/>
    </fill>
    <fill>
      <patternFill patternType="solid">
        <fgColor rgb="00191C4A"/>
      </patternFill>
    </fill>
    <fill>
      <patternFill patternType="solid">
        <fgColor rgb="00F7F6F2"/>
      </patternFill>
    </fill>
    <fill>
      <patternFill patternType="solid">
        <fgColor rgb="00FFFFFF"/>
      </patternFill>
    </fill>
    <fill>
      <patternFill patternType="solid">
        <fgColor rgb="00E8E9F2"/>
      </patternFill>
    </fill>
  </fills>
  <borders count="6">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top style="thin">
        <color rgb="00191C4A"/>
      </top>
    </border>
  </borders>
  <cellStyleXfs count="1">
    <xf numFmtId="0" fontId="0" fillId="0" borderId="0"/>
  </cellStyleXfs>
  <cellXfs count="55">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10" fillId="0" borderId="0" pivotButton="0" quotePrefix="0" xfId="0"/>
    <xf numFmtId="0" fontId="14" fillId="0" borderId="0" applyAlignment="1" pivotButton="0" quotePrefix="0" xfId="0">
      <alignment horizontal="right"/>
    </xf>
    <xf numFmtId="0" fontId="14" fillId="0" borderId="0" pivotButton="0" quotePrefix="0" xfId="0"/>
    <xf numFmtId="0" fontId="3" fillId="0" borderId="0" applyAlignment="1" pivotButton="0" quotePrefix="0" xfId="0">
      <alignment vertical="top" wrapText="1" indent="1"/>
    </xf>
    <xf numFmtId="0" fontId="4" fillId="0" borderId="0" applyAlignment="1" pivotButton="0" quotePrefix="0" xfId="0">
      <alignment vertical="top" wrapText="1" indent="1"/>
    </xf>
    <xf numFmtId="0" fontId="5" fillId="2" borderId="2" applyAlignment="1" pivotButton="0" quotePrefix="0" xfId="0">
      <alignment vertical="center" indent="1"/>
    </xf>
    <xf numFmtId="0" fontId="0" fillId="2" borderId="2" pivotButton="0" quotePrefix="0" xfId="0"/>
    <xf numFmtId="0" fontId="15" fillId="0" borderId="0" applyAlignment="1" pivotButton="0" quotePrefix="0" xfId="0">
      <alignment vertical="center" indent="1"/>
    </xf>
    <xf numFmtId="164" fontId="16" fillId="4" borderId="3" applyAlignment="1" pivotButton="0" quotePrefix="0" xfId="0">
      <alignment horizontal="right" vertical="center" indent="1"/>
    </xf>
    <xf numFmtId="0" fontId="7" fillId="0" borderId="0" applyAlignment="1" pivotButton="0" quotePrefix="0" xfId="0">
      <alignment vertical="center" wrapText="1" indent="1"/>
    </xf>
    <xf numFmtId="165" fontId="16" fillId="4" borderId="3" applyAlignment="1" pivotButton="0" quotePrefix="0" xfId="0">
      <alignment horizontal="center" vertical="center"/>
    </xf>
    <xf numFmtId="0" fontId="17" fillId="3" borderId="3" applyAlignment="1" pivotButton="0" quotePrefix="0" xfId="0">
      <alignment horizontal="left" vertical="center" wrapText="1" indent="1"/>
    </xf>
    <xf numFmtId="0" fontId="0" fillId="3" borderId="3" pivotButton="0" quotePrefix="0" xfId="0"/>
    <xf numFmtId="0" fontId="18" fillId="3" borderId="3" applyAlignment="1" pivotButton="0" quotePrefix="0" xfId="0">
      <alignment horizontal="left" vertical="center" wrapText="1" indent="1"/>
    </xf>
    <xf numFmtId="0" fontId="19" fillId="3" borderId="3" applyAlignment="1" pivotButton="0" quotePrefix="0" xfId="0">
      <alignment horizontal="left" vertical="center" wrapText="1" indent="1"/>
    </xf>
    <xf numFmtId="0" fontId="20" fillId="3" borderId="3" applyAlignment="1" pivotButton="0" quotePrefix="0" xfId="0">
      <alignment horizontal="left" vertical="center" wrapText="1" indent="1"/>
    </xf>
    <xf numFmtId="0" fontId="6" fillId="2" borderId="3" applyAlignment="1" pivotButton="0" quotePrefix="0" xfId="0">
      <alignment horizontal="center" vertical="center" wrapText="1"/>
    </xf>
    <xf numFmtId="0" fontId="8" fillId="0" borderId="3" applyAlignment="1" pivotButton="0" quotePrefix="0" xfId="0">
      <alignment vertical="center" wrapText="1" indent="1"/>
    </xf>
    <xf numFmtId="0" fontId="7" fillId="0" borderId="3" applyAlignment="1" pivotButton="0" quotePrefix="0" xfId="0">
      <alignment vertical="center" wrapText="1" indent="1"/>
    </xf>
    <xf numFmtId="9" fontId="21" fillId="3" borderId="3" applyAlignment="1" pivotButton="0" quotePrefix="0" xfId="0">
      <alignment horizontal="center" vertical="center"/>
    </xf>
    <xf numFmtId="1" fontId="22" fillId="3" borderId="3" applyAlignment="1" pivotButton="0" quotePrefix="0" xfId="0">
      <alignment horizontal="center" vertical="center"/>
    </xf>
    <xf numFmtId="166" fontId="21" fillId="3" borderId="3" applyAlignment="1" pivotButton="0" quotePrefix="0" xfId="0">
      <alignment horizontal="center" vertical="center" indent="1"/>
    </xf>
    <xf numFmtId="0" fontId="21" fillId="5" borderId="4" applyAlignment="1" pivotButton="0" quotePrefix="0" xfId="0">
      <alignment vertical="center" indent="1"/>
    </xf>
    <xf numFmtId="0" fontId="0" fillId="5" borderId="4" pivotButton="0" quotePrefix="0" xfId="0"/>
    <xf numFmtId="1" fontId="21" fillId="5" borderId="4" applyAlignment="1" pivotButton="0" quotePrefix="0" xfId="0">
      <alignment horizontal="center" vertical="center"/>
    </xf>
    <xf numFmtId="166" fontId="18" fillId="5" borderId="4" applyAlignment="1" pivotButton="0" quotePrefix="0" xfId="0">
      <alignment horizontal="center" vertical="center"/>
    </xf>
    <xf numFmtId="0" fontId="12" fillId="5" borderId="0" applyAlignment="1" pivotButton="0" quotePrefix="0" xfId="0">
      <alignment vertical="center" indent="1"/>
    </xf>
    <xf numFmtId="0" fontId="0" fillId="5" borderId="0" pivotButton="0" quotePrefix="0" xfId="0"/>
    <xf numFmtId="0" fontId="23" fillId="2" borderId="5" applyAlignment="1" pivotButton="0" quotePrefix="0" xfId="0">
      <alignment vertical="center" indent="1"/>
    </xf>
    <xf numFmtId="0" fontId="0" fillId="2" borderId="5" pivotButton="0" quotePrefix="0" xfId="0"/>
    <xf numFmtId="1" fontId="23" fillId="2" borderId="5" applyAlignment="1" pivotButton="0" quotePrefix="0" xfId="0">
      <alignment horizontal="center" vertical="center"/>
    </xf>
    <xf numFmtId="166" fontId="24" fillId="2" borderId="5" applyAlignment="1" pivotButton="0" quotePrefix="0" xfId="0">
      <alignment horizontal="center" vertical="center"/>
    </xf>
    <xf numFmtId="166" fontId="25" fillId="3" borderId="3" applyAlignment="1" pivotButton="0" quotePrefix="0" xfId="0">
      <alignment horizontal="left" vertical="center" indent="1"/>
    </xf>
    <xf numFmtId="0" fontId="19" fillId="3" borderId="3" applyAlignment="1" pivotButton="0" quotePrefix="0" xfId="0">
      <alignment horizontal="left" vertical="center" indent="1"/>
    </xf>
    <xf numFmtId="9" fontId="26" fillId="3" borderId="3" applyAlignment="1" pivotButton="0" quotePrefix="0" xfId="0">
      <alignment horizontal="left" vertical="center" indent="1"/>
    </xf>
    <xf numFmtId="0" fontId="9" fillId="0" borderId="3" applyAlignment="1" pivotButton="0" quotePrefix="0" xfId="0">
      <alignment vertical="center" wrapText="1" indent="1"/>
    </xf>
    <xf numFmtId="1" fontId="22" fillId="3" borderId="3" applyAlignment="1" pivotButton="0" quotePrefix="0" xfId="0">
      <alignment horizontal="center" vertical="center" indent="1"/>
    </xf>
    <xf numFmtId="166" fontId="27" fillId="3" borderId="3" applyAlignment="1" pivotButton="0" quotePrefix="0" xfId="0">
      <alignment horizontal="center" vertical="center" indent="1"/>
    </xf>
    <xf numFmtId="166" fontId="28" fillId="3" borderId="3" applyAlignment="1" pivotButton="0" quotePrefix="0" xfId="0">
      <alignment horizontal="center" vertical="center" indent="1"/>
    </xf>
    <xf numFmtId="166" fontId="22" fillId="3" borderId="3" applyAlignment="1" pivotButton="0" quotePrefix="0" xfId="0">
      <alignment horizontal="center" vertical="center" indent="1"/>
    </xf>
    <xf numFmtId="0" fontId="21" fillId="3" borderId="3" applyAlignment="1" pivotButton="0" quotePrefix="0" xfId="0">
      <alignment horizontal="center" vertical="center" indent="1"/>
    </xf>
    <xf numFmtId="1" fontId="29" fillId="3" borderId="3" applyAlignment="1" pivotButton="0" quotePrefix="0" xfId="0">
      <alignment horizontal="left" vertical="center" indent="1"/>
    </xf>
    <xf numFmtId="1" fontId="7" fillId="3" borderId="3" applyAlignment="1" pivotButton="0" quotePrefix="0" xfId="0">
      <alignment horizontal="center" vertical="center"/>
    </xf>
    <xf numFmtId="0" fontId="8" fillId="0" borderId="3" applyAlignment="1" pivotButton="0" quotePrefix="0" xfId="0">
      <alignment vertical="center" indent="1"/>
    </xf>
    <xf numFmtId="0" fontId="9" fillId="0" borderId="3" applyAlignment="1" pivotButton="0" quotePrefix="0" xfId="0">
      <alignment horizontal="center" vertical="center"/>
    </xf>
    <xf numFmtId="9" fontId="10" fillId="0" borderId="3" applyAlignment="1" pivotButton="0" quotePrefix="0" xfId="0">
      <alignment horizontal="center" vertical="center"/>
    </xf>
    <xf numFmtId="0" fontId="0" fillId="2" borderId="3" pivotButton="0" quotePrefix="0" xfId="0"/>
    <xf numFmtId="0" fontId="0" fillId="0" borderId="3" pivotButton="0" quotePrefix="0" xfId="0"/>
    <xf numFmtId="0" fontId="11" fillId="0" borderId="3" applyAlignment="1" pivotButton="0" quotePrefix="0" xfId="0">
      <alignment horizontal="center" vertical="center" wrapText="1"/>
    </xf>
    <xf numFmtId="0" fontId="12" fillId="0" borderId="3" applyAlignment="1" pivotButton="0" quotePrefix="0" xfId="0">
      <alignment vertical="center" wrapText="1" indent="1"/>
    </xf>
    <xf numFmtId="0" fontId="13" fillId="0" borderId="3" applyAlignment="1" pivotButton="0" quotePrefix="0" xfId="0">
      <alignment vertical="center" wrapText="1" indent="1"/>
    </xf>
  </cellXfs>
  <cellStyles count="1">
    <cellStyle name="Normal" xfId="0" builtinId="0" hidden="0"/>
  </cellStyles>
  <dxfs count="5">
    <dxf>
      <font>
        <name val="Arial"/>
        <b val="1"/>
        <color rgb="00C4830A"/>
        <sz val="14"/>
      </font>
      <fill>
        <patternFill patternType="solid">
          <fgColor rgb="00E8E9F2"/>
        </patternFill>
      </fill>
    </dxf>
    <dxf>
      <font>
        <name val="Arial"/>
        <b val="1"/>
        <color rgb="00FFFFFF"/>
        <sz val="10"/>
      </font>
      <fill>
        <patternFill patternType="solid">
          <fgColor rgb="001D9E75"/>
        </patternFill>
      </fill>
    </dxf>
    <dxf>
      <font>
        <name val="Arial"/>
        <b val="1"/>
        <color rgb="00A32D2D"/>
        <sz val="10"/>
      </font>
      <fill>
        <patternFill patternType="solid">
          <fgColor rgb="00E8E9F2"/>
        </patternFill>
      </fill>
    </dxf>
    <dxf>
      <font>
        <name val="Arial"/>
        <b val="1"/>
        <color rgb="00FFFFFF"/>
        <sz val="10"/>
      </font>
      <fill>
        <patternFill patternType="solid">
          <fgColor rgb="00C4830A"/>
        </patternFill>
      </fill>
    </dxf>
    <dxf>
      <font>
        <name val="Arial"/>
        <b val="1"/>
        <color rgb="00FFFFFF"/>
        <sz val="10"/>
      </font>
      <fill>
        <patternFill patternType="solid">
          <fgColor rgb="00A32D2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D28"/>
  <sheetViews>
    <sheetView showGridLines="0" workbookViewId="0">
      <pane ySplit="11" topLeftCell="A12" activePane="bottomLeft" state="frozen"/>
      <selection pane="bottomLeft" activeCell="A1" sqref="A1"/>
    </sheetView>
  </sheetViews>
  <sheetFormatPr baseColWidth="8" defaultRowHeight="15"/>
  <cols>
    <col width="52" customWidth="1" min="1" max="1"/>
    <col width="26" customWidth="1" min="2" max="2"/>
    <col width="24" customWidth="1" min="3" max="3"/>
    <col width="46" customWidth="1" min="4" max="4"/>
  </cols>
  <sheetData>
    <row r="1" ht="26" customHeight="1">
      <c r="A1" s="1" t="inlineStr">
        <is>
          <t>B-BBEE SELF ASSESSMENT: START HERE</t>
        </is>
      </c>
    </row>
    <row r="2" ht="14" customHeight="1">
      <c r="A2" s="2" t="inlineStr">
        <is>
          <t>Two numbers tell you whether you have to score anything at all, or whether a free affidavit is enough</t>
        </is>
      </c>
    </row>
    <row r="3" ht="4" customHeight="1">
      <c r="A3" s="3" t="n"/>
      <c r="B3" s="3" t="n"/>
      <c r="C3" s="3" t="n"/>
      <c r="D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7"/>
    <row r="8" ht="52" customHeight="1">
      <c r="A8" s="7" t="inlineStr">
        <is>
          <t>Note: How to use this sheet: type only in the white cells, which show in blue text. The shaded cells work themselves out, so leave them alone. Notes in grey italic are guidance and can be deleted before you send the document.</t>
        </is>
      </c>
    </row>
    <row r="9" ht="40.5" customHeight="1">
      <c r="A9" s="8" t="inlineStr">
        <is>
          <t>Important: this workbook is a self assessment tool for planning. It does not produce a B-BBEE certificate and no customer or organ of state has to accept it. An EME, or a QSE that is 51% or more black owned, proves its status with a sworn affidavit before a Commissioner of Oaths or with the free CIPC B-BBEE certificate, valid 12 months. Everyone else needs a certificate from a SANAS accredited verification agency.</t>
        </is>
      </c>
    </row>
    <row r="10"/>
    <row r="11" ht="22" customHeight="1">
      <c r="A11" s="9" t="inlineStr">
        <is>
          <t>STEP 1: YOUR TWO NUMBERS</t>
        </is>
      </c>
      <c r="B11" s="10" t="n"/>
      <c r="C11" s="10" t="n"/>
      <c r="D11" s="10" t="n"/>
    </row>
    <row r="12" ht="24" customHeight="1">
      <c r="A12" s="11" t="inlineStr">
        <is>
          <t>Total revenue for your latest completed financial year</t>
        </is>
      </c>
      <c r="B12" s="12" t="n"/>
      <c r="C12" s="13" t="inlineStr">
        <is>
          <t>Revenue, not profit. The completed year, not a forecast.</t>
        </is>
      </c>
    </row>
    <row r="13" ht="30" customHeight="1">
      <c r="A13" s="11" t="inlineStr">
        <is>
          <t>Black ownership percentage</t>
        </is>
      </c>
      <c r="B13" s="14" t="n"/>
      <c r="C13" s="13" t="inlineStr">
        <is>
          <t>Type the percent sign, for example 51%. "Black people" means African, Coloured and Indian South African citizens.</t>
        </is>
      </c>
    </row>
    <row r="14" ht="24" customHeight="1">
      <c r="A14" s="11" t="inlineStr">
        <is>
          <t>Black women ownership percentage</t>
        </is>
      </c>
      <c r="B14" s="14" t="n"/>
      <c r="C14" s="13" t="inlineStr">
        <is>
          <t>For information. It does not change an EME or QSE automatic level.</t>
        </is>
      </c>
    </row>
    <row r="15" ht="30" customHeight="1">
      <c r="A15" s="11" t="inlineStr">
        <is>
          <t>Black designated group ownership percentage</t>
        </is>
      </c>
      <c r="B15" s="14" t="n"/>
      <c r="C15" s="13" t="inlineStr">
        <is>
          <t>Black youth, black people with disabilities, black people living in rural areas, black military veterans. Needed for your affidavit.</t>
        </is>
      </c>
    </row>
    <row r="16"/>
    <row r="17" ht="22" customHeight="1">
      <c r="A17" s="9" t="inlineStr">
        <is>
          <t>STEP 2: WHAT THAT MAKES YOU</t>
        </is>
      </c>
      <c r="B17" s="10" t="n"/>
      <c r="C17" s="10" t="n"/>
      <c r="D17" s="10" t="n"/>
    </row>
    <row r="18" ht="26" customHeight="1">
      <c r="A18" s="11" t="inlineStr">
        <is>
          <t>Your enterprise size</t>
        </is>
      </c>
      <c r="B18" s="15">
        <f>IF(B12="","Type your revenue above",IF(B12&lt;=10000000,"EME: Exempt Micro Enterprise",IF(AND(B12&gt;10000000,B12&lt;50000000),"QSE: Qualifying Small Enterprise","Generic enterprise")))</f>
        <v/>
      </c>
      <c r="C18" s="16" t="n"/>
      <c r="D18" s="16" t="n"/>
    </row>
    <row r="19" ht="34" customHeight="1">
      <c r="A19" s="11" t="inlineStr">
        <is>
          <t>Do you have to score anything?</t>
        </is>
      </c>
      <c r="B19" s="17">
        <f>IF(B12="","",IF(B12&lt;=10000000,"No. An EME is exempt from measurement, whatever its ownership.",IF(AND(B12&gt;10000000,B12&lt;50000000),IF(B13&gt;=0.51,"No. A QSE that is 51% or more black owned takes an automatic level.","Yes. This QSE is measured on all five elements and verified by a SANAS accredited agency."),"Yes. A generic enterprise is measured on all five elements and verified by a SANAS accredited agency.")))</f>
        <v/>
      </c>
      <c r="C19" s="16" t="n"/>
      <c r="D19" s="16" t="n"/>
    </row>
    <row r="20" ht="28" customHeight="1">
      <c r="A20" s="11" t="inlineStr">
        <is>
          <t>Your B-BBEE status level</t>
        </is>
      </c>
      <c r="B20" s="18">
        <f>IF(B12="","",IF(B12&lt;=10000000,IF(B13&gt;=1,"Level 1",IF(B13&gt;=0.51,"Level 2","Level 4")),IF(AND(B12&gt;10000000,B12&lt;50000000),IF(B13&gt;=1,"Level 1",IF(B13&gt;=0.51,"Level 2","Must be measured and verified")),"Must be measured and verified")))</f>
        <v/>
      </c>
      <c r="C20" s="16" t="n"/>
      <c r="D20" s="16" t="n"/>
    </row>
    <row r="21" ht="26" customHeight="1">
      <c r="A21" s="11" t="inlineStr">
        <is>
          <t>Procurement recognition percentage</t>
        </is>
      </c>
      <c r="B21" s="15">
        <f>IF(B20="","",IF(B20="Level 1","135%",IF(B20="Level 2","125%",IF(B20="Level 4","100%","Work it out on the Scorecard sheet"))))</f>
        <v/>
      </c>
      <c r="C21" s="16" t="n"/>
      <c r="D21" s="16" t="n"/>
    </row>
    <row r="22" ht="38" customHeight="1">
      <c r="A22" s="11" t="inlineStr">
        <is>
          <t>What you need as proof</t>
        </is>
      </c>
      <c r="B22" s="17">
        <f>IF(B12="","",IF(OR(B12&lt;=10000000,AND(AND(B12&gt;10000000,B12&lt;50000000),B13&gt;=0.51)),"A sworn affidavit before a Commissioner of Oaths, or the free CIPC B-BBEE certificate. Free, and valid 12 months from the date it is commissioned.","A verification certificate from a SANAS accredited verification agency, renewed every 12 months."))</f>
        <v/>
      </c>
      <c r="C22" s="16" t="n"/>
      <c r="D22" s="16" t="n"/>
    </row>
    <row r="23" ht="34" customHeight="1">
      <c r="A23" s="11" t="inlineStr">
        <is>
          <t>What to do next</t>
        </is>
      </c>
      <c r="B23" s="19">
        <f>IF(B12="","",IF(OR(B12&lt;=10000000,AND(AND(B12&gt;10000000,B12&lt;50000000),B13&gt;=0.51)),"Use template G7 to draw the affidavit, and stop here. You do not need the Scorecard sheet.","Go to the Scorecard sheet, then check the Priority elements sheet before you approach a verification agency."))</f>
        <v/>
      </c>
      <c r="C23" s="16" t="n"/>
      <c r="D23" s="16" t="n"/>
    </row>
    <row r="24"/>
    <row r="25" ht="29" customHeight="1">
      <c r="A25" s="7" t="inlineStr">
        <is>
          <t>Note: an EME is any enterprise with total revenue of R 10 million or less. It is automatically Level 4 regardless of ownership, even at 0% black ownership. From 51% to 99.99% black owned it is Level 2, and only at 100% is it Level 1.</t>
        </is>
      </c>
    </row>
    <row r="26" ht="17.5" customHeight="1">
      <c r="A26" s="7" t="inlineStr">
        <is>
          <t>Note: an entity at exactly R 10 million is still an EME. A QSE is above R 10 million and under R 50 million. At R 50 million and above you are a generic enterprise.</t>
        </is>
      </c>
    </row>
    <row r="27" ht="29" customHeight="1">
      <c r="A27" s="8" t="inlineStr">
        <is>
          <t>Important: draft amendments to the Codes of Good Practice were gazetted for public comment on 29 January 2026 (Government Gazette 54032). They are NOT in force. The Amended Codes gazetted 11 October 2013, effective 1 May 2015, still apply, and this workbook is built on them.</t>
        </is>
      </c>
    </row>
    <row r="28" ht="29" customHeight="1">
      <c r="A28" s="7" t="inlineStr">
        <is>
          <t>Note: rates, thresholds and fees quoted in this template were correct on 09 August 2026. Confirm the current figures on sars.gov.za, cipc.co.za or labour.gov.za before you rely on them.</t>
        </is>
      </c>
    </row>
  </sheetData>
  <mergeCells count="23">
    <mergeCell ref="A17:D17"/>
    <mergeCell ref="C6:D6"/>
    <mergeCell ref="A8:D8"/>
    <mergeCell ref="C15:D15"/>
    <mergeCell ref="B23:D23"/>
    <mergeCell ref="C5:D5"/>
    <mergeCell ref="C14:D14"/>
    <mergeCell ref="A28:D28"/>
    <mergeCell ref="C4:D4"/>
    <mergeCell ref="A9:D9"/>
    <mergeCell ref="B19:D19"/>
    <mergeCell ref="A11:D11"/>
    <mergeCell ref="B20:D20"/>
    <mergeCell ref="A1:D1"/>
    <mergeCell ref="C12:D12"/>
    <mergeCell ref="A25:D25"/>
    <mergeCell ref="A27:D27"/>
    <mergeCell ref="B22:D22"/>
    <mergeCell ref="A26:D26"/>
    <mergeCell ref="B18:D18"/>
    <mergeCell ref="C13:D13"/>
    <mergeCell ref="A2:D2"/>
    <mergeCell ref="B21:D21"/>
  </mergeCells>
  <conditionalFormatting sqref="B20">
    <cfRule type="cellIs" priority="1" operator="equal" dxfId="0" stopIfTrue="0">
      <formula>"Must be measured and verified"</formula>
    </cfRule>
  </conditionalFormatting>
  <dataValidations count="1">
    <dataValidation sqref="B13:B15" showDropDown="0" showInputMessage="0" showErrorMessage="1" allowBlank="1" errorTitle="Type a percentage" error="Type a percentage between 0% and 100%, with the percent sign, for example 51%." type="decimal" operator="between">
      <formula1>0</formula1>
      <formula2>1</formula2>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F49"/>
  <sheetViews>
    <sheetView showGridLines="0" workbookViewId="0">
      <pane ySplit="8" topLeftCell="A9" activePane="bottomLeft" state="frozen"/>
      <selection pane="bottomLeft" activeCell="A1" sqref="A1"/>
    </sheetView>
  </sheetViews>
  <sheetFormatPr baseColWidth="8" defaultRowHeight="15"/>
  <cols>
    <col width="54" customWidth="1" min="1" max="1"/>
    <col width="40" customWidth="1" min="2" max="2"/>
    <col width="15" customWidth="1" min="3" max="3"/>
    <col width="15" customWidth="1" min="4" max="4"/>
    <col width="13" customWidth="1" min="5" max="5"/>
    <col width="13" customWidth="1" min="6" max="6"/>
  </cols>
  <sheetData>
    <row r="1" ht="26" customHeight="1">
      <c r="A1" s="1" t="inlineStr">
        <is>
          <t>GENERIC B-BBEE SCORECARD</t>
        </is>
      </c>
    </row>
    <row r="2" ht="14" customHeight="1">
      <c r="A2" s="2" t="inlineStr">
        <is>
          <t>All five elements at their correct weightings, 109 points in total. Use this only if the Start here sheet told you that you must be measured</t>
        </is>
      </c>
    </row>
    <row r="3" ht="4" customHeight="1">
      <c r="A3" s="3" t="n"/>
      <c r="B3" s="3" t="n"/>
      <c r="C3" s="3" t="n"/>
      <c r="D3" s="3" t="n"/>
      <c r="E3" s="3" t="n"/>
      <c r="F3" s="3" t="n"/>
    </row>
    <row r="4" ht="40" customHeight="1">
      <c r="A4" s="7" t="inlineStr">
        <is>
          <t>Note: How to use this sheet: type only in the white cells, which show in blue text. The shaded cells work themselves out, so leave them alone. Notes in grey italic are guidance and can be deleted before you send the document.</t>
        </is>
      </c>
    </row>
    <row r="5" ht="29" customHeight="1">
      <c r="A5" s="7" t="inlineStr">
        <is>
          <t>Note: type your own result in the "Your result" column as a percentage. Where the target is 100%, type how much of that element's target you have actually achieved. Your score is worked out as points multiplied by your result divided by the target, capped at the points available.</t>
        </is>
      </c>
    </row>
    <row r="6" ht="29" customHeight="1">
      <c r="A6" s="7" t="inlineStr">
        <is>
          <t>Note: published sources differ on whether Statement 400 carries 40 or 42 points. This workbook uses 40, which gives the five element scorecard of 109 points used throughout. Confirm against the gazetted Statement 400 before you rely on a points table.</t>
        </is>
      </c>
    </row>
    <row r="7"/>
    <row r="8" ht="26" customHeight="1">
      <c r="A8" s="20" t="inlineStr">
        <is>
          <t>ELEMENT AND INDICATOR</t>
        </is>
      </c>
      <c r="B8" s="20" t="inlineStr">
        <is>
          <t>WHAT IS MEASURED</t>
        </is>
      </c>
      <c r="C8" s="20" t="inlineStr">
        <is>
          <t>COMPLIANCE TARGET</t>
        </is>
      </c>
      <c r="D8" s="20" t="inlineStr">
        <is>
          <t>YOUR RESULT</t>
        </is>
      </c>
      <c r="E8" s="20" t="inlineStr">
        <is>
          <t>POINTS AVAILABLE</t>
        </is>
      </c>
      <c r="F8" s="20" t="inlineStr">
        <is>
          <t>YOUR SCORE</t>
        </is>
      </c>
    </row>
    <row r="9" ht="22" customHeight="1">
      <c r="A9" s="9" t="inlineStr">
        <is>
          <t>OWNERSHIP (STATEMENT 100): 25 POINTS</t>
        </is>
      </c>
      <c r="B9" s="10" t="n"/>
      <c r="C9" s="10" t="n"/>
      <c r="D9" s="10" t="n"/>
      <c r="E9" s="10" t="n"/>
      <c r="F9" s="10" t="n"/>
    </row>
    <row r="10" ht="41" customHeight="1">
      <c r="A10" s="21" t="inlineStr">
        <is>
          <t>Voting rights and economic interest held by black people, black women and black designated groups</t>
        </is>
      </c>
      <c r="B10" s="22" t="inlineStr">
        <is>
          <t>The Statement 100 ownership indicators, as a percentage of the target set for each one</t>
        </is>
      </c>
      <c r="C10" s="23" t="n">
        <v>1</v>
      </c>
      <c r="D10" s="14" t="n"/>
      <c r="E10" s="24" t="n">
        <v>17</v>
      </c>
      <c r="F10" s="25">
        <f>IF(C10=0,0,MIN(E10,E10*D10/C10))</f>
        <v/>
      </c>
    </row>
    <row r="11" ht="41" customHeight="1">
      <c r="A11" s="21" t="inlineStr">
        <is>
          <t>Net value</t>
        </is>
      </c>
      <c r="B11" s="22" t="inlineStr">
        <is>
          <t>Net value of the black shareholding, as a percentage of the Statement 100 net value target</t>
        </is>
      </c>
      <c r="C11" s="23" t="n">
        <v>1</v>
      </c>
      <c r="D11" s="14" t="n"/>
      <c r="E11" s="24" t="n">
        <v>8</v>
      </c>
      <c r="F11" s="25">
        <f>IF(C11=0,0,MIN(E11,E11*D11/C11))</f>
        <v/>
      </c>
    </row>
    <row r="12" ht="22" customHeight="1">
      <c r="A12" s="26" t="inlineStr">
        <is>
          <t>Subtotal: Ownership (Statement 100)</t>
        </is>
      </c>
      <c r="B12" s="27" t="n"/>
      <c r="C12" s="27" t="n"/>
      <c r="D12" s="27" t="n"/>
      <c r="E12" s="28">
        <f>E10+E11</f>
        <v/>
      </c>
      <c r="F12" s="29">
        <f>F10+F11</f>
        <v/>
      </c>
    </row>
    <row r="13"/>
    <row r="14" ht="22" customHeight="1">
      <c r="A14" s="9" t="inlineStr">
        <is>
          <t>MANAGEMENT CONTROL (STATEMENT 200): 19 POINTS</t>
        </is>
      </c>
      <c r="B14" s="10" t="n"/>
      <c r="C14" s="10" t="n"/>
      <c r="D14" s="10" t="n"/>
      <c r="E14" s="10" t="n"/>
      <c r="F14" s="10" t="n"/>
    </row>
    <row r="15" ht="41" customHeight="1">
      <c r="A15" s="21" t="inlineStr">
        <is>
          <t>Black people on the board, in executive management, and in senior, middle and junior management, plus black employees with disabilities</t>
        </is>
      </c>
      <c r="B15" s="22" t="inlineStr">
        <is>
          <t>The Statement 200 indicators, as a percentage of the target set for each one</t>
        </is>
      </c>
      <c r="C15" s="23" t="n">
        <v>1</v>
      </c>
      <c r="D15" s="14" t="n"/>
      <c r="E15" s="24" t="n">
        <v>19</v>
      </c>
      <c r="F15" s="25">
        <f>IF(C15=0,0,MIN(E15,E15*D15/C15))</f>
        <v/>
      </c>
    </row>
    <row r="16" ht="22" customHeight="1">
      <c r="A16" s="26" t="inlineStr">
        <is>
          <t>Subtotal: Management control (Statement 200)</t>
        </is>
      </c>
      <c r="B16" s="27" t="n"/>
      <c r="C16" s="27" t="n"/>
      <c r="D16" s="27" t="n"/>
      <c r="E16" s="28">
        <f>E15</f>
        <v/>
      </c>
      <c r="F16" s="29">
        <f>F15</f>
        <v/>
      </c>
    </row>
    <row r="17"/>
    <row r="18" ht="22" customHeight="1">
      <c r="A18" s="9" t="inlineStr">
        <is>
          <t>SKILLS DEVELOPMENT (STATEMENT 300): 20 POINTS</t>
        </is>
      </c>
      <c r="B18" s="10" t="n"/>
      <c r="C18" s="10" t="n"/>
      <c r="D18" s="10" t="n"/>
      <c r="E18" s="10" t="n"/>
      <c r="F18" s="10" t="n"/>
    </row>
    <row r="19" ht="41" customHeight="1">
      <c r="A19" s="21" t="inlineStr">
        <is>
          <t>Skills development spend on black employees, and black people placed on learnerships, apprenticeships and internships</t>
        </is>
      </c>
      <c r="B19" s="22" t="inlineStr">
        <is>
          <t>The Statement 300 indicators, as a percentage of the target set for each one</t>
        </is>
      </c>
      <c r="C19" s="23" t="n">
        <v>1</v>
      </c>
      <c r="D19" s="14" t="n"/>
      <c r="E19" s="24" t="n">
        <v>20</v>
      </c>
      <c r="F19" s="25">
        <f>IF(C19=0,0,MIN(E19,E19*D19/C19))</f>
        <v/>
      </c>
    </row>
    <row r="20" ht="22" customHeight="1">
      <c r="A20" s="26" t="inlineStr">
        <is>
          <t>Subtotal: Skills development (Statement 300)</t>
        </is>
      </c>
      <c r="B20" s="27" t="n"/>
      <c r="C20" s="27" t="n"/>
      <c r="D20" s="27" t="n"/>
      <c r="E20" s="28">
        <f>E19</f>
        <v/>
      </c>
      <c r="F20" s="29">
        <f>F19</f>
        <v/>
      </c>
    </row>
    <row r="21"/>
    <row r="22" ht="22" customHeight="1">
      <c r="A22" s="9" t="inlineStr">
        <is>
          <t>ENTERPRISE AND SUPPLIER DEVELOPMENT (STATEMENT 400): 40 POINTS</t>
        </is>
      </c>
      <c r="B22" s="10" t="n"/>
      <c r="C22" s="10" t="n"/>
      <c r="D22" s="10" t="n"/>
      <c r="E22" s="10" t="n"/>
      <c r="F22" s="10" t="n"/>
    </row>
    <row r="23" ht="18" customHeight="1">
      <c r="A23" s="30" t="inlineStr">
        <is>
          <t>PREFERENTIAL PROCUREMENT: 25 POINTS</t>
        </is>
      </c>
      <c r="B23" s="31" t="n"/>
      <c r="C23" s="31" t="n"/>
      <c r="D23" s="31" t="n"/>
      <c r="E23" s="31" t="n"/>
      <c r="F23" s="31" t="n"/>
    </row>
    <row r="24" ht="30" customHeight="1">
      <c r="A24" s="21" t="inlineStr">
        <is>
          <t>Spend with all Empowering Suppliers, recognised at their B-BBEE procurement recognition percentage</t>
        </is>
      </c>
      <c r="B24" s="22" t="inlineStr">
        <is>
          <t>As a percentage of your measured procurement spend</t>
        </is>
      </c>
      <c r="C24" s="23" t="n">
        <v>0.8</v>
      </c>
      <c r="D24" s="14" t="n"/>
      <c r="E24" s="24" t="n">
        <v>5</v>
      </c>
      <c r="F24" s="25">
        <f>IF(C24=0,0,MIN(E24,E24*D24/C24))</f>
        <v/>
      </c>
    </row>
    <row r="25" ht="30" customHeight="1">
      <c r="A25" s="21" t="inlineStr">
        <is>
          <t>Spend with Empowering Suppliers that are QSEs</t>
        </is>
      </c>
      <c r="B25" s="22" t="inlineStr">
        <is>
          <t>As a percentage of your measured procurement spend</t>
        </is>
      </c>
      <c r="C25" s="23" t="n">
        <v>0.15</v>
      </c>
      <c r="D25" s="14" t="n"/>
      <c r="E25" s="24" t="n">
        <v>3</v>
      </c>
      <c r="F25" s="25">
        <f>IF(C25=0,0,MIN(E25,E25*D25/C25))</f>
        <v/>
      </c>
    </row>
    <row r="26" ht="30" customHeight="1">
      <c r="A26" s="21" t="inlineStr">
        <is>
          <t>Spend with Empowering Suppliers that are EMEs</t>
        </is>
      </c>
      <c r="B26" s="22" t="inlineStr">
        <is>
          <t>As a percentage of your measured procurement spend</t>
        </is>
      </c>
      <c r="C26" s="23" t="n">
        <v>0.15</v>
      </c>
      <c r="D26" s="14" t="n"/>
      <c r="E26" s="24" t="n">
        <v>4</v>
      </c>
      <c r="F26" s="25">
        <f>IF(C26=0,0,MIN(E26,E26*D26/C26))</f>
        <v/>
      </c>
    </row>
    <row r="27" ht="30" customHeight="1">
      <c r="A27" s="21" t="inlineStr">
        <is>
          <t>Spend with Empowering Suppliers that are at least 51% black owned</t>
        </is>
      </c>
      <c r="B27" s="22" t="inlineStr">
        <is>
          <t>As a percentage of your measured procurement spend</t>
        </is>
      </c>
      <c r="C27" s="23" t="n">
        <v>0.4</v>
      </c>
      <c r="D27" s="14" t="n"/>
      <c r="E27" s="24" t="n">
        <v>9</v>
      </c>
      <c r="F27" s="25">
        <f>IF(C27=0,0,MIN(E27,E27*D27/C27))</f>
        <v/>
      </c>
    </row>
    <row r="28" ht="30" customHeight="1">
      <c r="A28" s="21" t="inlineStr">
        <is>
          <t>Spend with Empowering Suppliers that are at least 30% black women owned</t>
        </is>
      </c>
      <c r="B28" s="22" t="inlineStr">
        <is>
          <t>As a percentage of your measured procurement spend</t>
        </is>
      </c>
      <c r="C28" s="23" t="n">
        <v>0.12</v>
      </c>
      <c r="D28" s="14" t="n"/>
      <c r="E28" s="24" t="n">
        <v>4</v>
      </c>
      <c r="F28" s="25">
        <f>IF(C28=0,0,MIN(E28,E28*D28/C28))</f>
        <v/>
      </c>
    </row>
    <row r="29" ht="18" customHeight="1">
      <c r="A29" s="30" t="inlineStr">
        <is>
          <t>SUPPLIER DEVELOPMENT: 10 POINTS, TARGET 2% OF NET PROFIT AFTER TAX</t>
        </is>
      </c>
      <c r="B29" s="31" t="n"/>
      <c r="C29" s="31" t="n"/>
      <c r="D29" s="31" t="n"/>
      <c r="E29" s="31" t="n"/>
      <c r="F29" s="31" t="n"/>
    </row>
    <row r="30" ht="41" customHeight="1">
      <c r="A30" s="21" t="inlineStr">
        <is>
          <t>Supplier development contributions to your own suppliers that are 51% or more black owned EMEs or QSEs</t>
        </is>
      </c>
      <c r="B30" s="22" t="inlineStr">
        <is>
          <t>As a percentage of net profit after tax</t>
        </is>
      </c>
      <c r="C30" s="23" t="n">
        <v>0.02</v>
      </c>
      <c r="D30" s="14" t="n"/>
      <c r="E30" s="24" t="n">
        <v>10</v>
      </c>
      <c r="F30" s="25">
        <f>IF(C30=0,0,MIN(E30,E30*D30/C30))</f>
        <v/>
      </c>
    </row>
    <row r="31" ht="18" customHeight="1">
      <c r="A31" s="30" t="inlineStr">
        <is>
          <t>ENTERPRISE DEVELOPMENT: 5 POINTS, TARGET 1% OF NET PROFIT AFTER TAX</t>
        </is>
      </c>
      <c r="B31" s="31" t="n"/>
      <c r="C31" s="31" t="n"/>
      <c r="D31" s="31" t="n"/>
      <c r="E31" s="31" t="n"/>
      <c r="F31" s="31" t="n"/>
    </row>
    <row r="32" ht="41" customHeight="1">
      <c r="A32" s="21" t="inlineStr">
        <is>
          <t>Enterprise development contributions to beneficiaries that are 51% or more black owned EMEs or QSEs, and are not your suppliers</t>
        </is>
      </c>
      <c r="B32" s="22" t="inlineStr">
        <is>
          <t>As a percentage of net profit after tax</t>
        </is>
      </c>
      <c r="C32" s="23" t="n">
        <v>0.01</v>
      </c>
      <c r="D32" s="14" t="n"/>
      <c r="E32" s="24" t="n">
        <v>5</v>
      </c>
      <c r="F32" s="25">
        <f>IF(C32=0,0,MIN(E32,E32*D32/C32))</f>
        <v/>
      </c>
    </row>
    <row r="33" ht="22" customHeight="1">
      <c r="A33" s="26" t="inlineStr">
        <is>
          <t>Subtotal: Enterprise and supplier development (Statement 400)</t>
        </is>
      </c>
      <c r="B33" s="27" t="n"/>
      <c r="C33" s="27" t="n"/>
      <c r="D33" s="27" t="n"/>
      <c r="E33" s="28">
        <f>E24+E25+E26+E27+E28+E30+E32</f>
        <v/>
      </c>
      <c r="F33" s="29">
        <f>F24+F25+F26+F27+F28+F30+F32</f>
        <v/>
      </c>
    </row>
    <row r="34"/>
    <row r="35" ht="22" customHeight="1">
      <c r="A35" s="9" t="inlineStr">
        <is>
          <t>SOCIO-ECONOMIC DEVELOPMENT (STATEMENT 500): 5 POINTS</t>
        </is>
      </c>
      <c r="B35" s="10" t="n"/>
      <c r="C35" s="10" t="n"/>
      <c r="D35" s="10" t="n"/>
      <c r="E35" s="10" t="n"/>
      <c r="F35" s="10" t="n"/>
    </row>
    <row r="36" ht="41" customHeight="1">
      <c r="A36" s="21" t="inlineStr">
        <is>
          <t>Qualifying socio-economic development contributions, which mostly means money or time given to black beneficiaries</t>
        </is>
      </c>
      <c r="B36" s="22" t="inlineStr">
        <is>
          <t>The Statement 500 indicator, as a percentage of its target</t>
        </is>
      </c>
      <c r="C36" s="23" t="n">
        <v>1</v>
      </c>
      <c r="D36" s="14" t="n"/>
      <c r="E36" s="24" t="n">
        <v>5</v>
      </c>
      <c r="F36" s="25">
        <f>IF(C36=0,0,MIN(E36,E36*D36/C36))</f>
        <v/>
      </c>
    </row>
    <row r="37" ht="22" customHeight="1">
      <c r="A37" s="26" t="inlineStr">
        <is>
          <t>Subtotal: Socio-economic development (Statement 500)</t>
        </is>
      </c>
      <c r="B37" s="27" t="n"/>
      <c r="C37" s="27" t="n"/>
      <c r="D37" s="27" t="n"/>
      <c r="E37" s="28">
        <f>E36</f>
        <v/>
      </c>
      <c r="F37" s="29">
        <f>F36</f>
        <v/>
      </c>
    </row>
    <row r="38"/>
    <row r="39" ht="26" customHeight="1">
      <c r="A39" s="32" t="inlineStr">
        <is>
          <t>TOTAL B-BBEE SCORE</t>
        </is>
      </c>
      <c r="B39" s="33" t="n"/>
      <c r="C39" s="33" t="n"/>
      <c r="D39" s="33" t="n"/>
      <c r="E39" s="34">
        <f>E12+E16+E20+E33+E37</f>
        <v/>
      </c>
      <c r="F39" s="35">
        <f>F12+F16+F20+F33+F37</f>
        <v/>
      </c>
    </row>
    <row r="40"/>
    <row r="41" ht="22" customHeight="1">
      <c r="A41" s="9" t="inlineStr">
        <is>
          <t>YOUR LEVEL, WORKED OUT FROM THE SCORE ABOVE</t>
        </is>
      </c>
      <c r="B41" s="10" t="n"/>
      <c r="C41" s="10" t="n"/>
      <c r="D41" s="10" t="n"/>
      <c r="E41" s="10" t="n"/>
      <c r="F41" s="10" t="n"/>
    </row>
    <row r="42" ht="26" customHeight="1">
      <c r="A42" s="11" t="inlineStr">
        <is>
          <t>Points scored out of 109</t>
        </is>
      </c>
      <c r="B42" s="36">
        <f>F39</f>
        <v/>
      </c>
      <c r="C42" s="16" t="n"/>
      <c r="D42" s="16" t="n"/>
    </row>
    <row r="43" ht="26" customHeight="1">
      <c r="A43" s="11" t="inlineStr">
        <is>
          <t>B-BBEE status level</t>
        </is>
      </c>
      <c r="B43" s="37">
        <f>VLOOKUP(F39,Reference!A9:D17,3,TRUE)</f>
        <v/>
      </c>
      <c r="C43" s="16" t="n"/>
      <c r="D43" s="16" t="n"/>
      <c r="E43" s="13" t="inlineStr">
        <is>
          <t>Before any priority element discount</t>
        </is>
      </c>
    </row>
    <row r="44" ht="26" customHeight="1">
      <c r="A44" s="11" t="inlineStr">
        <is>
          <t>Procurement recognition percentage</t>
        </is>
      </c>
      <c r="B44" s="38">
        <f>VLOOKUP(F39,Reference!A9:D17,4,TRUE)</f>
        <v/>
      </c>
      <c r="C44" s="16" t="n"/>
      <c r="D44" s="16" t="n"/>
    </row>
    <row r="45"/>
    <row r="46" ht="29" customHeight="1">
      <c r="A46" s="8" t="inlineStr">
        <is>
          <t>Important: this level is your score read against the level table on the Reference sheet. It does not yet take account of the priority element sub-minimums. Check the Priority elements sheet next, because failing one of them drops you a level.</t>
        </is>
      </c>
    </row>
    <row r="47" ht="29" customHeight="1">
      <c r="A47" s="7" t="inlineStr">
        <is>
          <t>Note: Ownership 25, Management Control 19, Skills Development 20, Enterprise and Supplier Development 40 and Socio-Economic Development 5 add up to 109 points. Bonus points inside the individual statements are additional and are excluded from the sub-minimum calculations.</t>
        </is>
      </c>
    </row>
    <row r="48" ht="40.5" customHeight="1">
      <c r="A48" s="8" t="inlineStr">
        <is>
          <t>Important: this workbook is a self assessment tool for planning. It does not produce a B-BBEE certificate and no customer or organ of state has to accept it. An EME, or a QSE that is 51% or more black owned, proves its status with a sworn affidavit before a Commissioner of Oaths or with the free CIPC B-BBEE certificate, valid 12 months. Everyone else needs a certificate from a SANAS accredited verification agency.</t>
        </is>
      </c>
    </row>
    <row r="49" ht="29" customHeight="1">
      <c r="A49" s="7" t="inlineStr">
        <is>
          <t>Note: rates, thresholds and fees quoted in this template were correct on 09 August 2026. Confirm the current figures on sars.gov.za, cipc.co.za or labour.gov.za before you rely on them.</t>
        </is>
      </c>
    </row>
  </sheetData>
  <mergeCells count="24">
    <mergeCell ref="A41:F41"/>
    <mergeCell ref="B42:D42"/>
    <mergeCell ref="E43:F43"/>
    <mergeCell ref="A46:F46"/>
    <mergeCell ref="E42:F42"/>
    <mergeCell ref="A18:F18"/>
    <mergeCell ref="B44:D44"/>
    <mergeCell ref="E44:F44"/>
    <mergeCell ref="A2:F2"/>
    <mergeCell ref="A47:F47"/>
    <mergeCell ref="A14:F14"/>
    <mergeCell ref="A5:F5"/>
    <mergeCell ref="A23:F23"/>
    <mergeCell ref="A22:F22"/>
    <mergeCell ref="A35:F35"/>
    <mergeCell ref="A4:F4"/>
    <mergeCell ref="A29:F29"/>
    <mergeCell ref="A9:F9"/>
    <mergeCell ref="A31:F31"/>
    <mergeCell ref="A48:F48"/>
    <mergeCell ref="A49:F49"/>
    <mergeCell ref="A1:F1"/>
    <mergeCell ref="A6:F6"/>
    <mergeCell ref="B43:D43"/>
  </mergeCells>
  <conditionalFormatting sqref="F9:F38">
    <cfRule type="expression" priority="1" dxfId="1" stopIfTrue="0">
      <formula>AND(E9&gt;0,F9&gt;=E9)</formula>
    </cfRule>
    <cfRule type="expression" priority="2" dxfId="2" stopIfTrue="0">
      <formula>AND(E9&gt;0,F9&gt;0,F9&lt;E9*0.4)</formula>
    </cfRule>
  </conditionalFormatting>
  <conditionalFormatting sqref="D9:D38">
    <cfRule type="cellIs" priority="3" operator="greaterThan" dxfId="3" stopIfTrue="0">
      <formula>1</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C4830A"/>
    <outlinePr summaryBelow="1" summaryRight="1"/>
    <pageSetUpPr fitToPage="1"/>
  </sheetPr>
  <dimension ref="A1:E31"/>
  <sheetViews>
    <sheetView showGridLines="0" workbookViewId="0">
      <pane ySplit="7" topLeftCell="A8" activePane="bottomLeft" state="frozen"/>
      <selection pane="bottomLeft" activeCell="A1" sqref="A1"/>
    </sheetView>
  </sheetViews>
  <sheetFormatPr baseColWidth="8" defaultRowHeight="15"/>
  <cols>
    <col width="42" customWidth="1" min="1" max="1"/>
    <col width="18" customWidth="1" min="2" max="2"/>
    <col width="18" customWidth="1" min="3" max="3"/>
    <col width="18" customWidth="1" min="4" max="4"/>
    <col width="56" customWidth="1" min="5" max="5"/>
  </cols>
  <sheetData>
    <row r="1" ht="26" customHeight="1">
      <c r="A1" s="1" t="inlineStr">
        <is>
          <t>PRIORITY ELEMENTS AND DISCOUNTING</t>
        </is>
      </c>
    </row>
    <row r="2" ht="14" customHeight="1">
      <c r="A2" s="2" t="inlineStr">
        <is>
          <t>Three elements carry a 40% sub-minimum. Miss one and your level drops by one, whatever your points say</t>
        </is>
      </c>
    </row>
    <row r="3" ht="4" customHeight="1">
      <c r="A3" s="3" t="n"/>
      <c r="B3" s="3" t="n"/>
      <c r="C3" s="3" t="n"/>
      <c r="D3" s="3" t="n"/>
      <c r="E3" s="3" t="n"/>
    </row>
    <row r="4" ht="17.5" customHeight="1">
      <c r="A4" s="7" t="inlineStr">
        <is>
          <t>Note: these boxes read your scores off the Scorecard sheet. You do not type anything on this page.</t>
        </is>
      </c>
    </row>
    <row r="5"/>
    <row r="6" ht="22" customHeight="1">
      <c r="A6" s="9" t="inlineStr">
        <is>
          <t>THE 40% SUB-MINIMUMS FOR A GENERIC ENTERPRISE</t>
        </is>
      </c>
      <c r="B6" s="10" t="n"/>
      <c r="C6" s="10" t="n"/>
      <c r="D6" s="10" t="n"/>
      <c r="E6" s="10" t="n"/>
    </row>
    <row r="7" ht="26" customHeight="1">
      <c r="A7" s="20" t="inlineStr">
        <is>
          <t>PRIORITY ELEMENT</t>
        </is>
      </c>
      <c r="B7" s="20" t="inlineStr">
        <is>
          <t>POINTS AVAILABLE</t>
        </is>
      </c>
      <c r="C7" s="20" t="inlineStr">
        <is>
          <t>40% SUB-MINIMUM</t>
        </is>
      </c>
      <c r="D7" s="20" t="inlineStr">
        <is>
          <t>YOUR SCORE</t>
        </is>
      </c>
      <c r="E7" s="20" t="inlineStr">
        <is>
          <t>WHAT IT MEANS</t>
        </is>
      </c>
    </row>
    <row r="8" ht="34" customHeight="1">
      <c r="A8" s="39" t="inlineStr">
        <is>
          <t>Ownership: net value</t>
        </is>
      </c>
      <c r="B8" s="40">
        <f>Scorecard!E11</f>
        <v/>
      </c>
      <c r="C8" s="41">
        <f>Scorecard!E11*0.4</f>
        <v/>
      </c>
      <c r="D8" s="25">
        <f>Scorecard!F11</f>
        <v/>
      </c>
      <c r="E8" s="22" t="inlineStr">
        <is>
          <t>Net value is the part of the Ownership element that measures how much of the black shareholding is actually paid for and unencumbered.</t>
        </is>
      </c>
    </row>
    <row r="9" ht="34" customHeight="1">
      <c r="A9" s="39" t="inlineStr">
        <is>
          <t>Skills development</t>
        </is>
      </c>
      <c r="B9" s="40">
        <f>Scorecard!E19</f>
        <v/>
      </c>
      <c r="C9" s="41">
        <f>Scorecard!E19*0.4</f>
        <v/>
      </c>
      <c r="D9" s="25">
        <f>Scorecard!F19</f>
        <v/>
      </c>
      <c r="E9" s="22" t="inlineStr">
        <is>
          <t>The whole 20 point element, not a sub-part of it.</t>
        </is>
      </c>
    </row>
    <row r="10" ht="34" customHeight="1">
      <c r="A10" s="39" t="inlineStr">
        <is>
          <t>Preferential procurement</t>
        </is>
      </c>
      <c r="B10" s="40">
        <f>Scorecard!E24+Scorecard!E25+Scorecard!E26+Scorecard!E27+Scorecard!E28</f>
        <v/>
      </c>
      <c r="C10" s="41">
        <f>(Scorecard!E24+Scorecard!E25+Scorecard!E26+Scorecard!E27+Scorecard!E28)*0.4</f>
        <v/>
      </c>
      <c r="D10" s="25">
        <f>Scorecard!F24+Scorecard!F25+Scorecard!F26+Scorecard!F27+Scorecard!F28</f>
        <v/>
      </c>
      <c r="E10" s="22" t="inlineStr">
        <is>
          <t>The five procurement sub-targets added together.</t>
        </is>
      </c>
    </row>
    <row r="11" ht="34" customHeight="1">
      <c r="A11" s="39" t="inlineStr">
        <is>
          <t>Supplier development</t>
        </is>
      </c>
      <c r="B11" s="40">
        <f>Scorecard!E30</f>
        <v/>
      </c>
      <c r="C11" s="41">
        <f>Scorecard!E30*0.4</f>
        <v/>
      </c>
      <c r="D11" s="25">
        <f>Scorecard!F30</f>
        <v/>
      </c>
      <c r="E11" s="22" t="inlineStr">
        <is>
          <t>Contributions to suppliers that are 51% or more black owned EMEs or QSEs.</t>
        </is>
      </c>
    </row>
    <row r="12" ht="34" customHeight="1">
      <c r="A12" s="39" t="inlineStr">
        <is>
          <t>Enterprise development</t>
        </is>
      </c>
      <c r="B12" s="40">
        <f>Scorecard!E32</f>
        <v/>
      </c>
      <c r="C12" s="41">
        <f>Scorecard!E32*0.4</f>
        <v/>
      </c>
      <c r="D12" s="25">
        <f>Scorecard!F32</f>
        <v/>
      </c>
      <c r="E12" s="22" t="inlineStr">
        <is>
          <t>Contributions to black owned beneficiaries that are not your suppliers.</t>
        </is>
      </c>
    </row>
    <row r="13"/>
    <row r="14" ht="22" customHeight="1">
      <c r="A14" s="9" t="inlineStr">
        <is>
          <t>HAVE YOU MET THEM?</t>
        </is>
      </c>
      <c r="B14" s="10" t="n"/>
      <c r="C14" s="10" t="n"/>
      <c r="D14" s="10" t="n"/>
      <c r="E14" s="10" t="n"/>
    </row>
    <row r="15" ht="26" customHeight="1">
      <c r="A15" s="20" t="inlineStr">
        <is>
          <t>PRIORITY ELEMENT</t>
        </is>
      </c>
      <c r="B15" s="20" t="inlineStr">
        <is>
          <t>SUB-MINIMUM</t>
        </is>
      </c>
      <c r="C15" s="20" t="inlineStr">
        <is>
          <t>YOUR SCORE</t>
        </is>
      </c>
      <c r="D15" s="20" t="inlineStr">
        <is>
          <t>RESULT</t>
        </is>
      </c>
      <c r="E15" s="20" t="inlineStr">
        <is>
          <t>EFFECT IF YOU MISS IT</t>
        </is>
      </c>
    </row>
    <row r="16" ht="22" customHeight="1">
      <c r="A16" s="39" t="inlineStr">
        <is>
          <t>Ownership: net value</t>
        </is>
      </c>
      <c r="B16" s="42">
        <f>C8</f>
        <v/>
      </c>
      <c r="C16" s="43">
        <f>D8</f>
        <v/>
      </c>
      <c r="D16" s="44">
        <f>IF(D8&gt;=C8,"Met","Not met")</f>
        <v/>
      </c>
      <c r="E16" s="22" t="inlineStr">
        <is>
          <t>Your B-BBEE status level drops by one level.</t>
        </is>
      </c>
    </row>
    <row r="17" ht="22" customHeight="1">
      <c r="A17" s="39" t="inlineStr">
        <is>
          <t>Skills development</t>
        </is>
      </c>
      <c r="B17" s="42">
        <f>C9</f>
        <v/>
      </c>
      <c r="C17" s="43">
        <f>D9</f>
        <v/>
      </c>
      <c r="D17" s="44">
        <f>IF(D9&gt;=C9,"Met","Not met")</f>
        <v/>
      </c>
      <c r="E17" s="22" t="inlineStr">
        <is>
          <t>Your B-BBEE status level drops by one level.</t>
        </is>
      </c>
    </row>
    <row r="18" ht="22" customHeight="1">
      <c r="A18" s="39" t="inlineStr">
        <is>
          <t>Preferential procurement</t>
        </is>
      </c>
      <c r="B18" s="42">
        <f>C10</f>
        <v/>
      </c>
      <c r="C18" s="43">
        <f>D10</f>
        <v/>
      </c>
      <c r="D18" s="44">
        <f>IF(D10&gt;=C10,"Met","Not met")</f>
        <v/>
      </c>
      <c r="E18" s="22" t="inlineStr">
        <is>
          <t>Your B-BBEE status level drops by one level.</t>
        </is>
      </c>
    </row>
    <row r="19" ht="22" customHeight="1">
      <c r="A19" s="39" t="inlineStr">
        <is>
          <t>Supplier development</t>
        </is>
      </c>
      <c r="B19" s="42">
        <f>C11</f>
        <v/>
      </c>
      <c r="C19" s="43">
        <f>D11</f>
        <v/>
      </c>
      <c r="D19" s="44">
        <f>IF(D11&gt;=C11,"Met","Not met")</f>
        <v/>
      </c>
      <c r="E19" s="22" t="inlineStr">
        <is>
          <t>Your B-BBEE status level drops by one level.</t>
        </is>
      </c>
    </row>
    <row r="20" ht="22" customHeight="1">
      <c r="A20" s="39" t="inlineStr">
        <is>
          <t>Enterprise development</t>
        </is>
      </c>
      <c r="B20" s="42">
        <f>C12</f>
        <v/>
      </c>
      <c r="C20" s="43">
        <f>D12</f>
        <v/>
      </c>
      <c r="D20" s="44">
        <f>IF(D12&gt;=C12,"Met","Not met")</f>
        <v/>
      </c>
      <c r="E20" s="22" t="inlineStr">
        <is>
          <t>Your B-BBEE status level drops by one level.</t>
        </is>
      </c>
    </row>
    <row r="21"/>
    <row r="22" ht="22" customHeight="1">
      <c r="A22" s="9" t="inlineStr">
        <is>
          <t>THE VERDICT</t>
        </is>
      </c>
      <c r="B22" s="10" t="n"/>
      <c r="C22" s="10" t="n"/>
      <c r="D22" s="10" t="n"/>
      <c r="E22" s="10" t="n"/>
    </row>
    <row r="23" ht="26" customHeight="1">
      <c r="A23" s="11" t="inlineStr">
        <is>
          <t>Sub-minimums missed, generic rule</t>
        </is>
      </c>
      <c r="B23" s="45">
        <f>COUNTIF(D16:D20,"Not met")</f>
        <v/>
      </c>
      <c r="C23" s="16" t="n"/>
      <c r="D23" s="16" t="n"/>
      <c r="E23" s="16" t="n"/>
    </row>
    <row r="24" ht="34" customHeight="1">
      <c r="A24" s="11" t="inlineStr">
        <is>
          <t>What happens to your level</t>
        </is>
      </c>
      <c r="B24" s="19">
        <f>IF(B23=0,"No discount. Your level is the one shown on the Scorecard sheet.","You have missed a priority element sub-minimum, so your B-BBEE status level drops by one level below the one shown on the Scorecard sheet.")</f>
        <v/>
      </c>
      <c r="C24" s="16" t="n"/>
      <c r="D24" s="16" t="n"/>
      <c r="E24" s="16" t="n"/>
    </row>
    <row r="25"/>
    <row r="26" ht="22" customHeight="1">
      <c r="A26" s="9" t="inlineStr">
        <is>
          <t>THE RELAXED RULE FOR A QSE</t>
        </is>
      </c>
      <c r="B26" s="10" t="n"/>
      <c r="C26" s="10" t="n"/>
      <c r="D26" s="10" t="n"/>
      <c r="E26" s="10" t="n"/>
    </row>
    <row r="27" ht="29" customHeight="1">
      <c r="A27" s="7" t="inlineStr">
        <is>
          <t>Note: a generic enterprise must meet the 40% sub-minimum on all three priority elements: Ownership net value, Skills Development, and each of the three Enterprise and Supplier Development sub-elements.</t>
        </is>
      </c>
    </row>
    <row r="28" ht="29" customHeight="1">
      <c r="A28" s="8" t="inlineStr">
        <is>
          <t>Important: a QSE that is measured must meet Ownership, plus ONE of Skills Development or Enterprise and Supplier Development. Not all three. That is the only concession left. The old rule that a QSE needed only four of the five elements was repealed by the Amended Codes gazetted 11 October 2013, effective 1 May 2015.</t>
        </is>
      </c>
    </row>
    <row r="29" ht="17.5" customHeight="1">
      <c r="A29" s="7" t="inlineStr">
        <is>
          <t>Note: an EME has no priority elements to meet at all. It is exempt from measurement.</t>
        </is>
      </c>
    </row>
    <row r="30" ht="17.5" customHeight="1">
      <c r="A30" s="7" t="inlineStr">
        <is>
          <t>Note: bonus points are excluded when a sub-minimum is worked out.</t>
        </is>
      </c>
    </row>
    <row r="31" ht="29" customHeight="1">
      <c r="A31" s="7" t="inlineStr">
        <is>
          <t>Note: rates, thresholds and fees quoted in this template were correct on 09 August 2026. Confirm the current figures on sars.gov.za, cipc.co.za or labour.gov.za before you rely on them.</t>
        </is>
      </c>
    </row>
  </sheetData>
  <mergeCells count="14">
    <mergeCell ref="A30:E30"/>
    <mergeCell ref="B23:E23"/>
    <mergeCell ref="A29:E29"/>
    <mergeCell ref="A4:E4"/>
    <mergeCell ref="A26:E26"/>
    <mergeCell ref="A2:E2"/>
    <mergeCell ref="A28:E28"/>
    <mergeCell ref="A1:E1"/>
    <mergeCell ref="B24:E24"/>
    <mergeCell ref="A14:E14"/>
    <mergeCell ref="A6:E6"/>
    <mergeCell ref="A22:E22"/>
    <mergeCell ref="A31:E31"/>
    <mergeCell ref="A27:E27"/>
  </mergeCells>
  <conditionalFormatting sqref="D16:D20">
    <cfRule type="cellIs" priority="1" operator="equal" dxfId="1" stopIfTrue="0">
      <formula>"Met"</formula>
    </cfRule>
    <cfRule type="cellIs" priority="2" operator="equal" dxfId="4" stopIfTrue="0">
      <formula>"Not met"</formula>
    </cfRule>
  </conditionalFormatting>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6B6870"/>
    <outlinePr summaryBelow="1" summaryRight="1"/>
    <pageSetUpPr fitToPage="1"/>
  </sheetPr>
  <dimension ref="A1:E49"/>
  <sheetViews>
    <sheetView showGridLines="0" workbookViewId="0">
      <pane ySplit="7" topLeftCell="A8" activePane="bottomLeft" state="frozen"/>
      <selection pane="bottomLeft" activeCell="A1" sqref="A1"/>
    </sheetView>
  </sheetViews>
  <sheetFormatPr baseColWidth="8" defaultRowHeight="15"/>
  <cols>
    <col width="13" customWidth="1" min="1" max="1"/>
    <col width="26" customWidth="1" min="2" max="2"/>
    <col width="20" customWidth="1" min="3" max="3"/>
    <col width="22" customWidth="1" min="4" max="4"/>
    <col width="58" customWidth="1" min="5" max="5"/>
  </cols>
  <sheetData>
    <row r="1" ht="26" customHeight="1">
      <c r="A1" s="1" t="inlineStr">
        <is>
          <t>B-BBEE REFERENCE</t>
        </is>
      </c>
    </row>
    <row r="2" ht="14" customHeight="1">
      <c r="A2" s="2" t="inlineStr">
        <is>
          <t>The level table, the EME and QSE rules, and what counts as proof of your status</t>
        </is>
      </c>
    </row>
    <row r="3" ht="4" customHeight="1">
      <c r="A3" s="3" t="n"/>
      <c r="B3" s="3" t="n"/>
      <c r="C3" s="3" t="n"/>
      <c r="D3" s="3" t="n"/>
      <c r="E3" s="3" t="n"/>
    </row>
    <row r="4" ht="29" customHeight="1">
      <c r="A4" s="7" t="inlineStr">
        <is>
          <t>Note: rates, thresholds and fees quoted in this template were correct on 09 August 2026. Confirm the current figures on sars.gov.za, cipc.co.za or labour.gov.za before you rely on them.</t>
        </is>
      </c>
    </row>
    <row r="5" ht="29" customHeight="1">
      <c r="A5" s="8" t="inlineStr">
        <is>
          <t>Important: draft amendments to the Codes of Good Practice were gazetted for public comment on 29 January 2026 (Government Gazette 54032). They are NOT in force. The Amended Codes gazetted 11 October 2013, effective 1 May 2015, still apply, and this workbook is built on them.</t>
        </is>
      </c>
    </row>
    <row r="6"/>
    <row r="7" ht="22" customHeight="1">
      <c r="A7" s="9" t="inlineStr">
        <is>
          <t>B-BBEE STATUS LEVELS AND PROCUREMENT RECOGNITION</t>
        </is>
      </c>
      <c r="B7" s="10" t="n"/>
      <c r="C7" s="10" t="n"/>
      <c r="D7" s="10" t="n"/>
      <c r="E7" s="10" t="n"/>
    </row>
    <row r="8" ht="26" customHeight="1">
      <c r="A8" s="20" t="inlineStr">
        <is>
          <t>POINTS FROM</t>
        </is>
      </c>
      <c r="B8" s="20" t="inlineStr">
        <is>
          <t>POINTS ON THE GENERIC SCORECARD</t>
        </is>
      </c>
      <c r="C8" s="20" t="inlineStr">
        <is>
          <t>B-BBEE STATUS LEVEL</t>
        </is>
      </c>
      <c r="D8" s="20" t="inlineStr">
        <is>
          <t>PROCUREMENT RECOGNITION PERCENTAGE</t>
        </is>
      </c>
      <c r="E8" s="20" t="inlineStr">
        <is>
          <t>WHAT THE RECOGNITION PERCENTAGE MEANS</t>
        </is>
      </c>
    </row>
    <row r="9" ht="20" customHeight="1">
      <c r="A9" s="46" t="n">
        <v>0</v>
      </c>
      <c r="B9" s="47" t="inlineStr">
        <is>
          <t>Under 40</t>
        </is>
      </c>
      <c r="C9" s="48" t="inlineStr">
        <is>
          <t>Non-compliant</t>
        </is>
      </c>
      <c r="D9" s="49" t="n">
        <v>0</v>
      </c>
      <c r="E9" s="22" t="inlineStr">
        <is>
          <t>Your customer may claim nothing of what it spends with you.</t>
        </is>
      </c>
    </row>
    <row r="10" ht="20" customHeight="1">
      <c r="A10" s="46" t="n">
        <v>40</v>
      </c>
      <c r="B10" s="47" t="inlineStr">
        <is>
          <t>40 to under 55</t>
        </is>
      </c>
      <c r="C10" s="48" t="inlineStr">
        <is>
          <t>Level 8</t>
        </is>
      </c>
      <c r="D10" s="49" t="n">
        <v>0.1</v>
      </c>
      <c r="E10" s="22" t="inlineStr">
        <is>
          <t>Your customer may claim 10% of what it spends with you.</t>
        </is>
      </c>
    </row>
    <row r="11" ht="20" customHeight="1">
      <c r="A11" s="46" t="n">
        <v>55</v>
      </c>
      <c r="B11" s="47" t="inlineStr">
        <is>
          <t>55 to under 70</t>
        </is>
      </c>
      <c r="C11" s="48" t="inlineStr">
        <is>
          <t>Level 7</t>
        </is>
      </c>
      <c r="D11" s="49" t="n">
        <v>0.5</v>
      </c>
      <c r="E11" s="22" t="inlineStr">
        <is>
          <t>Your customer may claim 50% of what it spends with you.</t>
        </is>
      </c>
    </row>
    <row r="12" ht="20" customHeight="1">
      <c r="A12" s="46" t="n">
        <v>70</v>
      </c>
      <c r="B12" s="47" t="inlineStr">
        <is>
          <t>70 to under 75</t>
        </is>
      </c>
      <c r="C12" s="48" t="inlineStr">
        <is>
          <t>Level 6</t>
        </is>
      </c>
      <c r="D12" s="49" t="n">
        <v>0.6</v>
      </c>
      <c r="E12" s="22" t="inlineStr">
        <is>
          <t>Your customer may claim 60% of what it spends with you.</t>
        </is>
      </c>
    </row>
    <row r="13" ht="20" customHeight="1">
      <c r="A13" s="46" t="n">
        <v>75</v>
      </c>
      <c r="B13" s="47" t="inlineStr">
        <is>
          <t>75 to under 80</t>
        </is>
      </c>
      <c r="C13" s="48" t="inlineStr">
        <is>
          <t>Level 5</t>
        </is>
      </c>
      <c r="D13" s="49" t="n">
        <v>0.8</v>
      </c>
      <c r="E13" s="22" t="inlineStr">
        <is>
          <t>Your customer may claim 80% of what it spends with you.</t>
        </is>
      </c>
    </row>
    <row r="14" ht="20" customHeight="1">
      <c r="A14" s="46" t="n">
        <v>80</v>
      </c>
      <c r="B14" s="47" t="inlineStr">
        <is>
          <t>80 to under 90</t>
        </is>
      </c>
      <c r="C14" s="48" t="inlineStr">
        <is>
          <t>Level 4</t>
        </is>
      </c>
      <c r="D14" s="49" t="n">
        <v>1</v>
      </c>
      <c r="E14" s="22" t="inlineStr">
        <is>
          <t>Your customer may claim 100% of what it spends with you.</t>
        </is>
      </c>
    </row>
    <row r="15" ht="20" customHeight="1">
      <c r="A15" s="46" t="n">
        <v>90</v>
      </c>
      <c r="B15" s="47" t="inlineStr">
        <is>
          <t>90 to under 95</t>
        </is>
      </c>
      <c r="C15" s="48" t="inlineStr">
        <is>
          <t>Level 3</t>
        </is>
      </c>
      <c r="D15" s="49" t="n">
        <v>1.1</v>
      </c>
      <c r="E15" s="22" t="inlineStr">
        <is>
          <t>Your customer may claim 110% of what it spends with you.</t>
        </is>
      </c>
    </row>
    <row r="16" ht="20" customHeight="1">
      <c r="A16" s="46" t="n">
        <v>95</v>
      </c>
      <c r="B16" s="47" t="inlineStr">
        <is>
          <t>95 to under 100</t>
        </is>
      </c>
      <c r="C16" s="48" t="inlineStr">
        <is>
          <t>Level 2</t>
        </is>
      </c>
      <c r="D16" s="49" t="n">
        <v>1.25</v>
      </c>
      <c r="E16" s="22" t="inlineStr">
        <is>
          <t>Your customer may claim 125% of what it spends with you.</t>
        </is>
      </c>
    </row>
    <row r="17" ht="20" customHeight="1">
      <c r="A17" s="46" t="n">
        <v>100</v>
      </c>
      <c r="B17" s="47" t="inlineStr">
        <is>
          <t>100 or more</t>
        </is>
      </c>
      <c r="C17" s="48" t="inlineStr">
        <is>
          <t>Level 1</t>
        </is>
      </c>
      <c r="D17" s="49" t="n">
        <v>1.35</v>
      </c>
      <c r="E17" s="22" t="inlineStr">
        <is>
          <t>Your customer may claim 135% of what it spends with you.</t>
        </is>
      </c>
    </row>
    <row r="18" ht="29" customHeight="1">
      <c r="A18" s="8" t="inlineStr">
        <is>
          <t>Important: the procurement recognition percentage is NOT a score and it is not a number of points. It is what a customer may claim of its spend with you when it works out its own preferential procurement score. The maximum score on the generic scorecard is 109 points, so a claim like "Level 1 needs 135 points" is wrong.</t>
        </is>
      </c>
    </row>
    <row r="19" ht="29" customHeight="1">
      <c r="A19" s="7" t="inlineStr">
        <is>
          <t>Note: government tender price preference points are set separately under the Preferential Procurement Regulations, 2022. Since 16 January 2023 an organ of state sets its own specific goals rather than fixed B-BBEE preference points.</t>
        </is>
      </c>
    </row>
    <row r="20"/>
    <row r="21" ht="22" customHeight="1">
      <c r="A21" s="9" t="inlineStr">
        <is>
          <t>EXEMPT MICRO ENTERPRISE: TOTAL REVENUE OF R 10 MILLION OR LESS</t>
        </is>
      </c>
      <c r="B21" s="10" t="n"/>
      <c r="C21" s="10" t="n"/>
      <c r="D21" s="10" t="n"/>
      <c r="E21" s="10" t="n"/>
    </row>
    <row r="22" ht="26" customHeight="1">
      <c r="A22" s="20" t="inlineStr">
        <is>
          <t>BLACK OWNERSHIP</t>
        </is>
      </c>
      <c r="B22" s="50" t="n"/>
      <c r="C22" s="20" t="inlineStr">
        <is>
          <t>B-BBEE STATUS LEVEL</t>
        </is>
      </c>
      <c r="D22" s="20" t="inlineStr">
        <is>
          <t>PROCUREMENT RECOGNITION PERCENTAGE</t>
        </is>
      </c>
      <c r="E22" s="20" t="inlineStr">
        <is>
          <t>WHAT YOU MUST DO</t>
        </is>
      </c>
    </row>
    <row r="23" ht="34" customHeight="1">
      <c r="A23" s="39" t="inlineStr">
        <is>
          <t>Less than 51% black owned</t>
        </is>
      </c>
      <c r="B23" s="51" t="n"/>
      <c r="C23" s="48" t="inlineStr">
        <is>
          <t>Level 4</t>
        </is>
      </c>
      <c r="D23" s="49" t="n">
        <v>1</v>
      </c>
      <c r="E23" s="22" t="inlineStr">
        <is>
          <t>Nothing. An EME is exempt from measurement and is automatically Level 4, even at 0% black ownership. Prove it with a sworn affidavit or the free CIPC certificate.</t>
        </is>
      </c>
    </row>
    <row r="24" ht="34" customHeight="1">
      <c r="A24" s="39" t="inlineStr">
        <is>
          <t>51% to 99.99% black owned</t>
        </is>
      </c>
      <c r="B24" s="51" t="n"/>
      <c r="C24" s="48" t="inlineStr">
        <is>
          <t>Level 2</t>
        </is>
      </c>
      <c r="D24" s="49" t="n">
        <v>1.25</v>
      </c>
      <c r="E24" s="22" t="inlineStr">
        <is>
          <t>Prove it with a sworn affidavit or the free CIPC certificate. No verification agency, no cost.</t>
        </is>
      </c>
    </row>
    <row r="25" ht="34" customHeight="1">
      <c r="A25" s="39" t="inlineStr">
        <is>
          <t>100% black owned</t>
        </is>
      </c>
      <c r="B25" s="51" t="n"/>
      <c r="C25" s="48" t="inlineStr">
        <is>
          <t>Level 1</t>
        </is>
      </c>
      <c r="D25" s="49" t="n">
        <v>1.35</v>
      </c>
      <c r="E25" s="22" t="inlineStr">
        <is>
          <t>Prove it with a sworn affidavit or the free CIPC certificate. Only 100% black ownership gives Level 1.</t>
        </is>
      </c>
    </row>
    <row r="26" ht="29" customHeight="1">
      <c r="A26" s="8" t="inlineStr">
        <is>
          <t>Important: the rule that is most often stated backwards: 51% black ownership gives Level 2, not Level 1. Only 100% black ownership gives Level 1. Claiming a level you do not hold is a false statement in a sworn affidavit.</t>
        </is>
      </c>
    </row>
    <row r="27" ht="29" customHeight="1">
      <c r="A27" s="7" t="inlineStr">
        <is>
          <t>Note: a start-up is measured as an EME in its first year whatever it expects to earn. For a tender or contract above R 10 million it must submit a QSE scorecard, and above R 50 million a generic scorecard.</t>
        </is>
      </c>
    </row>
    <row r="28"/>
    <row r="29" ht="22" customHeight="1">
      <c r="A29" s="9" t="inlineStr">
        <is>
          <t>QUALIFYING SMALL ENTERPRISE: TOTAL REVENUE ABOVE R 10 MILLION AND UNDER R 50 MILLION</t>
        </is>
      </c>
      <c r="B29" s="10" t="n"/>
      <c r="C29" s="10" t="n"/>
      <c r="D29" s="10" t="n"/>
      <c r="E29" s="10" t="n"/>
    </row>
    <row r="30" ht="26" customHeight="1">
      <c r="A30" s="20" t="inlineStr">
        <is>
          <t>BLACK OWNERSHIP</t>
        </is>
      </c>
      <c r="B30" s="50" t="n"/>
      <c r="C30" s="20" t="inlineStr">
        <is>
          <t>B-BBEE STATUS LEVEL</t>
        </is>
      </c>
      <c r="D30" s="20" t="inlineStr">
        <is>
          <t>PROCUREMENT RECOGNITION PERCENTAGE</t>
        </is>
      </c>
      <c r="E30" s="20" t="inlineStr">
        <is>
          <t>WHAT YOU MUST DO</t>
        </is>
      </c>
    </row>
    <row r="31" ht="34" customHeight="1">
      <c r="A31" s="39" t="inlineStr">
        <is>
          <t>Less than 51% black owned</t>
        </is>
      </c>
      <c r="B31" s="51" t="n"/>
      <c r="C31" s="48" t="inlineStr">
        <is>
          <t>Measured</t>
        </is>
      </c>
      <c r="D31" s="52" t="inlineStr">
        <is>
          <t>Depends on your score</t>
        </is>
      </c>
      <c r="E31" s="22" t="inlineStr">
        <is>
          <t>No automatic level. You are measured on the QSE scorecard, on all five elements, and verified by a SANAS accredited verification agency.</t>
        </is>
      </c>
    </row>
    <row r="32" ht="34" customHeight="1">
      <c r="A32" s="39" t="inlineStr">
        <is>
          <t>51% to 99.99% black owned</t>
        </is>
      </c>
      <c r="B32" s="51" t="n"/>
      <c r="C32" s="48" t="inlineStr">
        <is>
          <t>Level 2</t>
        </is>
      </c>
      <c r="D32" s="49" t="n">
        <v>1.25</v>
      </c>
      <c r="E32" s="22" t="inlineStr">
        <is>
          <t>Automatic. Prove it with a sworn affidavit. No verification agency needed.</t>
        </is>
      </c>
    </row>
    <row r="33" ht="34" customHeight="1">
      <c r="A33" s="39" t="inlineStr">
        <is>
          <t>100% black owned</t>
        </is>
      </c>
      <c r="B33" s="51" t="n"/>
      <c r="C33" s="48" t="inlineStr">
        <is>
          <t>Level 1</t>
        </is>
      </c>
      <c r="D33" s="49" t="n">
        <v>1.35</v>
      </c>
      <c r="E33" s="22" t="inlineStr">
        <is>
          <t>Automatic. Prove it with a sworn affidavit. No verification agency needed.</t>
        </is>
      </c>
    </row>
    <row r="34" ht="29" customHeight="1">
      <c r="A34" s="8" t="inlineStr">
        <is>
          <t>Important: "A QSE needs only four of the five elements" is a repealed rule. The 2007 Codes let a QSE elect any four of seven elements. That election was abolished by the Amended Codes gazetted 11 October 2013 and effective 1 May 2015. A QSE that does not get an automatic level is measured on ALL FIVE elements.</t>
        </is>
      </c>
    </row>
    <row r="35" ht="17.5" customHeight="1">
      <c r="A35" s="7" t="inlineStr">
        <is>
          <t>Note: what a QSE does get is a relaxed priority element rule: Ownership, plus ONE of Skills Development or Enterprise and Supplier Development, rather than all three.</t>
        </is>
      </c>
    </row>
    <row r="36"/>
    <row r="37" ht="22" customHeight="1">
      <c r="A37" s="9" t="inlineStr">
        <is>
          <t>HOW YOU PROVE YOUR STATUS</t>
        </is>
      </c>
      <c r="B37" s="10" t="n"/>
      <c r="C37" s="10" t="n"/>
      <c r="D37" s="10" t="n"/>
      <c r="E37" s="10" t="n"/>
    </row>
    <row r="38" ht="26" customHeight="1">
      <c r="A38" s="20" t="inlineStr">
        <is>
          <t>WHO YOU ARE</t>
        </is>
      </c>
      <c r="B38" s="50" t="n"/>
      <c r="C38" s="20" t="inlineStr">
        <is>
          <t>PROOF</t>
        </is>
      </c>
      <c r="D38" s="20" t="inlineStr">
        <is>
          <t>COST</t>
        </is>
      </c>
      <c r="E38" s="20" t="inlineStr">
        <is>
          <t>VALID FOR</t>
        </is>
      </c>
    </row>
    <row r="39" ht="48" customHeight="1">
      <c r="A39" s="53" t="inlineStr">
        <is>
          <t>EME, any ownership</t>
        </is>
      </c>
      <c r="B39" s="51" t="n"/>
      <c r="C39" s="54" t="inlineStr">
        <is>
          <t>Sworn affidavit before a Commissioner of Oaths, or the free CIPC B-BBEE certificate</t>
        </is>
      </c>
      <c r="D39" s="22" t="inlineStr">
        <is>
          <t>Free</t>
        </is>
      </c>
      <c r="E39" s="22" t="inlineStr">
        <is>
          <t>12 months from the date it is commissioned</t>
        </is>
      </c>
    </row>
    <row r="40" ht="48" customHeight="1">
      <c r="A40" s="53" t="inlineStr">
        <is>
          <t>QSE that is 51% or more black owned</t>
        </is>
      </c>
      <c r="B40" s="51" t="n"/>
      <c r="C40" s="54" t="inlineStr">
        <is>
          <t>Sworn affidavit before a Commissioner of Oaths</t>
        </is>
      </c>
      <c r="D40" s="22" t="inlineStr">
        <is>
          <t>Free</t>
        </is>
      </c>
      <c r="E40" s="22" t="inlineStr">
        <is>
          <t>12 months from the date it is commissioned</t>
        </is>
      </c>
    </row>
    <row r="41" ht="48" customHeight="1">
      <c r="A41" s="53" t="inlineStr">
        <is>
          <t>QSE under 51% black owned</t>
        </is>
      </c>
      <c r="B41" s="51" t="n"/>
      <c r="C41" s="54" t="inlineStr">
        <is>
          <t>Verification certificate from a SANAS accredited verification agency</t>
        </is>
      </c>
      <c r="D41" s="22" t="inlineStr">
        <is>
          <t>Paid, quoted by the agency</t>
        </is>
      </c>
      <c r="E41" s="22" t="inlineStr">
        <is>
          <t>12 months from issue</t>
        </is>
      </c>
    </row>
    <row r="42" ht="48" customHeight="1">
      <c r="A42" s="53" t="inlineStr">
        <is>
          <t>Generic enterprise, total revenue of R 50 million or more</t>
        </is>
      </c>
      <c r="B42" s="51" t="n"/>
      <c r="C42" s="54" t="inlineStr">
        <is>
          <t>Verification certificate from a SANAS accredited verification agency</t>
        </is>
      </c>
      <c r="D42" s="22" t="inlineStr">
        <is>
          <t>Paid, quoted by the agency</t>
        </is>
      </c>
      <c r="E42" s="22" t="inlineStr">
        <is>
          <t>12 months from issue</t>
        </is>
      </c>
    </row>
    <row r="43" ht="29" customHeight="1">
      <c r="A43" s="8" t="inlineStr">
        <is>
          <t>Important: an affidavit cannot be renewed. When the 12 months are up you sign a fresh one, normally after your financial year end. The Commissioner of Oaths may not be an employee, director, member or ex officio officer of the enterprise, and the affidavit must be signed in wet ink, not electronically.</t>
        </is>
      </c>
    </row>
    <row r="44" ht="29" customHeight="1">
      <c r="A44" s="7" t="inlineStr">
        <is>
          <t>Note: the 12 month validity period comes from a secondary source and from general practice rather than from a gazette we could open. Note: rates, thresholds and fees quoted in this template were correct on 09 August 2026. Confirm the current figures on sars.gov.za, cipc.co.za or labour.gov.za before you rely on them.</t>
        </is>
      </c>
    </row>
    <row r="45"/>
    <row r="46" ht="22" customHeight="1">
      <c r="A46" s="9" t="inlineStr">
        <is>
          <t>WHERE THE NUMBERS IN THIS WORKBOOK COME FROM</t>
        </is>
      </c>
      <c r="B46" s="10" t="n"/>
      <c r="C46" s="10" t="n"/>
      <c r="D46" s="10" t="n"/>
      <c r="E46" s="10" t="n"/>
    </row>
    <row r="47" ht="29" customHeight="1">
      <c r="A47" s="7" t="inlineStr">
        <is>
          <t>Note: the five element weightings are Ownership 25, Management Control 19, Skills Development 20, Enterprise and Supplier Development 40 and Socio-Economic Development 5, which is 109 points. Bonus points sit inside the individual statements, are additional, and are left out of the sub-minimum calculations.</t>
        </is>
      </c>
    </row>
    <row r="48" ht="29" customHeight="1">
      <c r="A48" s="7" t="inlineStr">
        <is>
          <t>Note: published sources differ on whether Statement 400 carries 40 or 42 points. This workbook uses 40, which gives the five element scorecard of 109 points used throughout. Confirm against the gazetted Statement 400 before you rely on a points table.</t>
        </is>
      </c>
    </row>
    <row r="49" ht="40.5" customHeight="1">
      <c r="A49" s="8" t="inlineStr">
        <is>
          <t>Important: this workbook is a self assessment tool for planning. It does not produce a B-BBEE certificate and no customer or organ of state has to accept it. An EME, or a QSE that is 51% or more black owned, proves its status with a sworn affidavit before a Commissioner of Oaths or with the free CIPC B-BBEE certificate, valid 12 months. Everyone else needs a certificate from a SANAS accredited verification agency.</t>
        </is>
      </c>
    </row>
  </sheetData>
  <mergeCells count="33">
    <mergeCell ref="A34:E34"/>
    <mergeCell ref="A24:B24"/>
    <mergeCell ref="A30:B30"/>
    <mergeCell ref="A48:E48"/>
    <mergeCell ref="A49:E49"/>
    <mergeCell ref="A1:E1"/>
    <mergeCell ref="A25:B25"/>
    <mergeCell ref="A41:B41"/>
    <mergeCell ref="A7:E7"/>
    <mergeCell ref="A37:E37"/>
    <mergeCell ref="A46:E46"/>
    <mergeCell ref="A18:E18"/>
    <mergeCell ref="A27:E27"/>
    <mergeCell ref="A21:E21"/>
    <mergeCell ref="A26:E26"/>
    <mergeCell ref="A2:E2"/>
    <mergeCell ref="A33:B33"/>
    <mergeCell ref="A42:B42"/>
    <mergeCell ref="A32:B32"/>
    <mergeCell ref="A47:E47"/>
    <mergeCell ref="A5:E5"/>
    <mergeCell ref="A23:B23"/>
    <mergeCell ref="A22:B22"/>
    <mergeCell ref="A29:E29"/>
    <mergeCell ref="A4:E4"/>
    <mergeCell ref="A35:E35"/>
    <mergeCell ref="A38:B38"/>
    <mergeCell ref="A43:E43"/>
    <mergeCell ref="A19:E19"/>
    <mergeCell ref="A40:B40"/>
    <mergeCell ref="A44:E44"/>
    <mergeCell ref="A31:B31"/>
    <mergeCell ref="A39:B39"/>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2026-08-09T22:46:40Z</dcterms:created>
  <dcterms:modified xmlns:dcterms="http://purl.org/dc/terms/" xmlns:xsi="http://www.w3.org/2001/XMLSchema-instance" xsi:type="dcterms:W3CDTF">2026-08-09T22:46:40Z</dcterms:modified>
</cp:coreProperties>
</file>