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tement" sheetId="1" state="visible" r:id="rId1"/>
    <sheet xmlns:r="http://schemas.openxmlformats.org/officeDocument/2006/relationships" name="How to use" sheetId="2" state="visible" r:id="rId2"/>
    <sheet xmlns:r="http://schemas.openxmlformats.org/officeDocument/2006/relationships" name="Collections and the law" sheetId="3" state="visible" r:id="rId3"/>
  </sheets>
  <definedNames>
    <definedName name="StmtDate">Statement!$H$12</definedName>
    <definedName name="TermsDays">Statement!$D$14</definedName>
    <definedName name="TxDate">Statement!$B$23:$B$41</definedName>
    <definedName name="TxCharge">Statement!$F$23:$F$41</definedName>
    <definedName name="TxCredit">Statement!$G$23:$G$41</definedName>
  </definedNames>
  <calcPr calcId="124519" fullCalcOnLoad="1"/>
</workbook>
</file>

<file path=xl/styles.xml><?xml version="1.0" encoding="utf-8"?>
<styleSheet xmlns="http://schemas.openxmlformats.org/spreadsheetml/2006/main">
  <numFmts count="3">
    <numFmt numFmtId="164" formatCode="DD MMM YYYY"/>
    <numFmt numFmtId="165" formatCode="&quot;R&quot; #,##0.00"/>
    <numFmt numFmtId="166" formatCode="0.0%"/>
  </numFmts>
  <fonts count="19">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i val="1"/>
      <color rgb="00C4830A"/>
      <sz val="8.5"/>
    </font>
    <font>
      <name val="Arial"/>
      <b val="1"/>
      <color rgb="00FFFFFF"/>
      <sz val="10"/>
    </font>
    <font>
      <name val="Arial"/>
      <b val="1"/>
      <color rgb="00191C4A"/>
      <sz val="10"/>
    </font>
    <font>
      <name val="Arial"/>
      <color rgb="000000FF"/>
      <sz val="10"/>
    </font>
    <font>
      <name val="Arial"/>
      <b val="1"/>
      <color rgb="00FFFFFF"/>
      <sz val="8.5"/>
    </font>
    <font>
      <name val="Arial"/>
      <color rgb="00191C4A"/>
      <sz val="9"/>
    </font>
    <font>
      <name val="Arial"/>
      <color rgb="000000FF"/>
      <sz val="9"/>
    </font>
    <font>
      <name val="Arial"/>
      <color rgb="006B6870"/>
      <sz val="9"/>
    </font>
    <font>
      <name val="Arial"/>
      <color rgb="00191C4A"/>
      <sz val="10"/>
    </font>
    <font>
      <name val="Arial"/>
      <b val="1"/>
      <color rgb="00191C4A"/>
      <sz val="11"/>
    </font>
    <font>
      <name val="Arial"/>
      <b val="1"/>
      <color rgb="00191C4A"/>
      <sz val="9.5"/>
    </font>
    <font>
      <name val="Arial"/>
      <color rgb="00191C4A"/>
      <sz val="9.5"/>
    </font>
    <font>
      <name val="Arial"/>
      <color rgb="00222222"/>
      <sz val="9.5"/>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11">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s>
  <cellStyleXfs count="1">
    <xf numFmtId="0" fontId="0" fillId="0" borderId="0"/>
  </cellStyleXfs>
  <cellXfs count="49">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vertical="center"/>
    </xf>
    <xf numFmtId="0" fontId="4" fillId="0" borderId="0" pivotButton="0" quotePrefix="0" xfId="0"/>
    <xf numFmtId="0" fontId="5" fillId="0" borderId="0" applyAlignment="1" pivotButton="0" quotePrefix="0" xfId="0">
      <alignment vertical="top" wrapText="1" indent="1"/>
    </xf>
    <xf numFmtId="0" fontId="6" fillId="0" borderId="0" applyAlignment="1" pivotButton="0" quotePrefix="0" xfId="0">
      <alignment vertical="top" wrapText="1" indent="1"/>
    </xf>
    <xf numFmtId="0" fontId="7" fillId="2" borderId="2" applyAlignment="1" pivotButton="0" quotePrefix="0" xfId="0">
      <alignment vertical="center" indent="1"/>
    </xf>
    <xf numFmtId="0" fontId="0" fillId="2" borderId="2" pivotButton="0" quotePrefix="0" xfId="0"/>
    <xf numFmtId="0" fontId="8" fillId="0" borderId="0" applyAlignment="1" pivotButton="0" quotePrefix="0" xfId="0">
      <alignment vertical="center" indent="1"/>
    </xf>
    <xf numFmtId="0" fontId="9" fillId="3" borderId="3" applyAlignment="1" pivotButton="0" quotePrefix="0" xfId="0">
      <alignment horizontal="left" vertical="center" indent="1"/>
    </xf>
    <xf numFmtId="0" fontId="0" fillId="3" borderId="3" pivotButton="0" quotePrefix="0" xfId="0"/>
    <xf numFmtId="164" fontId="9" fillId="3" borderId="3" applyAlignment="1" pivotButton="0" quotePrefix="0" xfId="0">
      <alignment horizontal="center" vertical="center"/>
    </xf>
    <xf numFmtId="3" fontId="9" fillId="3" borderId="3" applyAlignment="1" pivotButton="0" quotePrefix="0" xfId="0">
      <alignment horizontal="center" vertical="center"/>
    </xf>
    <xf numFmtId="164" fontId="8" fillId="4" borderId="3" applyAlignment="1" pivotButton="0" quotePrefix="0" xfId="0">
      <alignment horizontal="center" vertical="center" indent="1"/>
    </xf>
    <xf numFmtId="0" fontId="0" fillId="4" borderId="3" pivotButton="0" quotePrefix="0" xfId="0"/>
    <xf numFmtId="165" fontId="15" fillId="4" borderId="3" applyAlignment="1" pivotButton="0" quotePrefix="0" xfId="0">
      <alignment horizontal="right" vertical="center" indent="1"/>
    </xf>
    <xf numFmtId="0" fontId="10" fillId="2" borderId="3" applyAlignment="1" pivotButton="0" quotePrefix="0" xfId="0">
      <alignment horizontal="center" vertical="center" wrapText="1"/>
    </xf>
    <xf numFmtId="0" fontId="11" fillId="5" borderId="3" applyAlignment="1" pivotButton="0" quotePrefix="0" xfId="0">
      <alignment horizontal="center" vertical="center"/>
    </xf>
    <xf numFmtId="49" fontId="11" fillId="4" borderId="3" applyAlignment="1" pivotButton="0" quotePrefix="0" xfId="0">
      <alignment horizontal="left" vertical="center" indent="1"/>
    </xf>
    <xf numFmtId="0" fontId="12" fillId="3" borderId="3" applyAlignment="1" pivotButton="0" quotePrefix="0" xfId="0">
      <alignment horizontal="left" vertical="center" indent="1"/>
    </xf>
    <xf numFmtId="165" fontId="9" fillId="3" borderId="3" applyAlignment="1" pivotButton="0" quotePrefix="0" xfId="0">
      <alignment horizontal="right" vertical="center" indent="1"/>
    </xf>
    <xf numFmtId="165" fontId="14" fillId="4" borderId="3" applyAlignment="1" pivotButton="0" quotePrefix="0" xfId="0">
      <alignment horizontal="right" vertical="center" indent="1"/>
    </xf>
    <xf numFmtId="3" fontId="11" fillId="4" borderId="3" applyAlignment="1" pivotButton="0" quotePrefix="0" xfId="0">
      <alignment horizontal="center" vertical="center" indent="1"/>
    </xf>
    <xf numFmtId="49" fontId="11" fillId="4" borderId="3" applyAlignment="1" pivotButton="0" quotePrefix="0" xfId="0">
      <alignment horizontal="center" vertical="center" indent="1"/>
    </xf>
    <xf numFmtId="0" fontId="13" fillId="0" borderId="3" applyAlignment="1" pivotButton="0" quotePrefix="0" xfId="0">
      <alignment horizontal="center" vertical="center"/>
    </xf>
    <xf numFmtId="0" fontId="15" fillId="5" borderId="4" applyAlignment="1" pivotButton="0" quotePrefix="0" xfId="0">
      <alignment vertical="center" indent="1"/>
    </xf>
    <xf numFmtId="0" fontId="0" fillId="0" borderId="6" pivotButton="0" quotePrefix="0" xfId="0"/>
    <xf numFmtId="165" fontId="15" fillId="5" borderId="4" applyAlignment="1" pivotButton="0" quotePrefix="0" xfId="0">
      <alignment horizontal="right" vertical="center" indent="1"/>
    </xf>
    <xf numFmtId="0" fontId="0" fillId="5" borderId="4" pivotButton="0" quotePrefix="0" xfId="0"/>
    <xf numFmtId="0" fontId="10" fillId="2" borderId="3" applyAlignment="1" pivotButton="0" quotePrefix="0" xfId="0">
      <alignment vertical="center" indent="1"/>
    </xf>
    <xf numFmtId="0" fontId="0" fillId="2" borderId="3" pivotButton="0" quotePrefix="0" xfId="0"/>
    <xf numFmtId="0" fontId="16" fillId="0" borderId="0" applyAlignment="1" pivotButton="0" quotePrefix="0" xfId="0">
      <alignment vertical="center" indent="1"/>
    </xf>
    <xf numFmtId="165" fontId="8" fillId="4" borderId="3" applyAlignment="1" pivotButton="0" quotePrefix="0" xfId="0">
      <alignment horizontal="right" vertical="center" indent="1"/>
    </xf>
    <xf numFmtId="166" fontId="14" fillId="4" borderId="3" applyAlignment="1" pivotButton="0" quotePrefix="0" xfId="0">
      <alignment horizontal="center" vertical="center" indent="1"/>
    </xf>
    <xf numFmtId="0" fontId="17" fillId="0" borderId="0" applyAlignment="1" pivotButton="0" quotePrefix="0" xfId="0">
      <alignment vertical="center" indent="1"/>
    </xf>
    <xf numFmtId="0" fontId="8" fillId="5" borderId="4" applyAlignment="1" pivotButton="0" quotePrefix="0" xfId="0">
      <alignment vertical="center" indent="1"/>
    </xf>
    <xf numFmtId="49" fontId="8" fillId="4" borderId="3" applyAlignment="1" pivotButton="0" quotePrefix="0" xfId="0">
      <alignment horizontal="center" vertical="center" indent="1"/>
    </xf>
    <xf numFmtId="49" fontId="18" fillId="4" borderId="3" applyAlignment="1" pivotButton="0" quotePrefix="0" xfId="0">
      <alignment vertical="center" wrapText="1" indent="1"/>
    </xf>
    <xf numFmtId="0" fontId="9" fillId="3" borderId="3" applyAlignment="1" pivotButton="0" quotePrefix="0" xfId="0">
      <alignment horizontal="left" vertical="center"/>
    </xf>
    <xf numFmtId="0" fontId="15" fillId="0" borderId="0" applyAlignment="1" pivotButton="0" quotePrefix="0" xfId="0">
      <alignment vertical="center" indent="1"/>
    </xf>
    <xf numFmtId="164" fontId="15" fillId="4" borderId="3" applyAlignment="1" pivotButton="0" quotePrefix="0" xfId="0">
      <alignment horizontal="center" vertical="center" indent="1"/>
    </xf>
    <xf numFmtId="0" fontId="0" fillId="0" borderId="9" pivotButton="0" quotePrefix="0" xfId="0"/>
    <xf numFmtId="0" fontId="0" fillId="0" borderId="10" pivotButton="0" quotePrefix="0" xfId="0"/>
    <xf numFmtId="0" fontId="16" fillId="0" borderId="3" applyAlignment="1" pivotButton="0" quotePrefix="0" xfId="0">
      <alignment vertical="top" wrapText="1" indent="1"/>
    </xf>
    <xf numFmtId="0" fontId="18" fillId="0" borderId="3" applyAlignment="1" pivotButton="0" quotePrefix="0" xfId="0">
      <alignment vertical="top" wrapText="1" indent="1"/>
    </xf>
    <xf numFmtId="0" fontId="0" fillId="0" borderId="3" pivotButton="0" quotePrefix="0" xfId="0"/>
  </cellXfs>
  <cellStyles count="1">
    <cellStyle name="Normal" xfId="0" builtinId="0" hidden="0"/>
  </cellStyles>
  <dxfs count="6">
    <dxf>
      <font>
        <name val="Arial"/>
        <b val="1"/>
        <color rgb="00A32D2D"/>
        <sz val="9"/>
      </font>
      <fill>
        <patternFill patternType="solid">
          <fgColor rgb="00F6E5E5"/>
        </patternFill>
      </fill>
    </dxf>
    <dxf>
      <font>
        <name val="Arial"/>
        <b val="1"/>
        <color rgb="00C4830A"/>
        <sz val="9"/>
      </font>
      <fill>
        <patternFill patternType="solid">
          <fgColor rgb="00FBF1DC"/>
        </patternFill>
      </fill>
    </dxf>
    <dxf>
      <font>
        <name val="Arial"/>
        <b val="1"/>
        <color rgb="00A32D2D"/>
        <sz val="10"/>
      </font>
      <fill>
        <patternFill patternType="solid">
          <fgColor rgb="00F6E5E5"/>
        </patternFill>
      </fill>
    </dxf>
    <dxf>
      <font>
        <name val="Arial"/>
        <b val="1"/>
        <color rgb="001D9E75"/>
        <sz val="10"/>
      </font>
      <fill>
        <patternFill patternType="solid">
          <fgColor rgb="00E4F3EC"/>
        </patternFill>
      </fill>
    </dxf>
    <dxf>
      <fill>
        <patternFill patternType="solid">
          <fgColor rgb="00F6E5E5"/>
        </patternFill>
      </fill>
    </dxf>
    <dxf>
      <fill>
        <patternFill patternType="solid">
          <fgColor rgb="00FBF1D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J70"/>
  <sheetViews>
    <sheetView showGridLines="0" workbookViewId="0">
      <pane ySplit="22" topLeftCell="A23" activePane="bottomLeft" state="frozen"/>
      <selection pane="bottomLeft" activeCell="A1" sqref="A1"/>
    </sheetView>
  </sheetViews>
  <sheetFormatPr baseColWidth="8" defaultRowHeight="15"/>
  <cols>
    <col width="4" customWidth="1" min="1" max="1"/>
    <col width="12" customWidth="1" min="2" max="2"/>
    <col width="16" customWidth="1" min="3" max="3"/>
    <col width="16" customWidth="1" min="4" max="4"/>
    <col width="30" customWidth="1" min="5" max="5"/>
    <col width="14" customWidth="1" min="6" max="6"/>
    <col width="14" customWidth="1" min="7" max="7"/>
    <col width="15" customWidth="1" min="8" max="8"/>
    <col width="8" customWidth="1" min="9" max="9"/>
    <col width="16" customWidth="1" min="10" max="10"/>
  </cols>
  <sheetData>
    <row r="1" ht="26" customHeight="1">
      <c r="A1" s="1" t="inlineStr">
        <is>
          <t>STATEMENT OF ACCOUNT</t>
        </is>
      </c>
    </row>
    <row r="2" ht="14" customHeight="1">
      <c r="A2" s="2" t="inlineStr">
        <is>
          <t>Everything owing on this account on one page. This is a summary of the account, not a tax invoice.</t>
        </is>
      </c>
    </row>
    <row r="3" ht="4" customHeight="1">
      <c r="A3" s="3" t="n"/>
      <c r="B3" s="3" t="n"/>
      <c r="C3" s="3" t="n"/>
      <c r="D3" s="3" t="n"/>
      <c r="E3" s="3" t="n"/>
      <c r="F3" s="3" t="n"/>
      <c r="G3" s="3" t="n"/>
      <c r="H3" s="3" t="n"/>
      <c r="I3" s="3" t="n"/>
      <c r="J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8" t="inlineStr">
        <is>
          <t>Important: This document is a statement of account. It is not a tax invoice and no customer may claim input VAT from it. The tax invoices are the separate documents listed in the table below, and copies are available on request. See the services invoice (B5) and the product sales invoice (B6).</t>
        </is>
      </c>
    </row>
    <row r="10" ht="29" customHeight="1">
      <c r="A10" s="7" t="inlineStr">
        <is>
          <t>Note: Type real dates into the date cells, for example 31/08/2026, and not dates written out as words. The ageing and the payment due date are worked out from them.</t>
        </is>
      </c>
    </row>
    <row r="11" ht="22" customHeight="1">
      <c r="A11" s="9" t="inlineStr">
        <is>
          <t>STATEMENT DETAILS</t>
        </is>
      </c>
      <c r="B11" s="10" t="n"/>
      <c r="C11" s="10" t="n"/>
      <c r="D11" s="10" t="n"/>
      <c r="E11" s="10" t="n"/>
      <c r="F11" s="10" t="n"/>
      <c r="G11" s="10" t="n"/>
      <c r="H11" s="10" t="n"/>
      <c r="I11" s="10" t="n"/>
      <c r="J11" s="10" t="n"/>
    </row>
    <row r="12" ht="20" customHeight="1">
      <c r="A12" s="11" t="inlineStr">
        <is>
          <t>Statement number</t>
        </is>
      </c>
      <c r="D12" s="12" t="inlineStr">
        <is>
          <t>[STMT-2026-001]</t>
        </is>
      </c>
      <c r="E12" s="13" t="n"/>
      <c r="F12" s="11" t="inlineStr">
        <is>
          <t>Statement date</t>
        </is>
      </c>
      <c r="H12" s="14" t="n"/>
      <c r="I12" s="13" t="n"/>
      <c r="J12" s="13" t="n"/>
    </row>
    <row r="13" ht="20" customHeight="1">
      <c r="A13" s="11" t="inlineStr">
        <is>
          <t>Customer account number</t>
        </is>
      </c>
      <c r="D13" s="12" t="inlineStr">
        <is>
          <t>[ACC-0042]</t>
        </is>
      </c>
      <c r="E13" s="13" t="n"/>
      <c r="F13" s="11" t="inlineStr">
        <is>
          <t>Period covered, from</t>
        </is>
      </c>
      <c r="H13" s="14" t="n"/>
      <c r="I13" s="13" t="n"/>
      <c r="J13" s="13" t="n"/>
    </row>
    <row r="14" ht="20" customHeight="1">
      <c r="A14" s="11" t="inlineStr">
        <is>
          <t>Payment terms, in days</t>
        </is>
      </c>
      <c r="D14" s="15" t="n">
        <v>30</v>
      </c>
      <c r="E14" s="13" t="n"/>
      <c r="F14" s="11" t="inlineStr">
        <is>
          <t>Period covered, to</t>
        </is>
      </c>
      <c r="H14" s="14" t="n"/>
      <c r="I14" s="13" t="n"/>
      <c r="J14" s="13" t="n"/>
    </row>
    <row r="15" ht="22" customHeight="1">
      <c r="A15" s="11" t="inlineStr">
        <is>
          <t>PLEASE PAY BY</t>
        </is>
      </c>
      <c r="D15" s="16">
        <f>IF(OR(StmtDate="",TermsDays=""),"",StmtDate+TermsDays)</f>
        <v/>
      </c>
      <c r="E15" s="17" t="n"/>
      <c r="F15" s="11" t="inlineStr">
        <is>
          <t>AMOUNT DUE NOW</t>
        </is>
      </c>
      <c r="H15" s="18">
        <f>H42</f>
        <v/>
      </c>
      <c r="I15" s="17" t="n"/>
      <c r="J15" s="17" t="n"/>
    </row>
    <row r="16" ht="22" customHeight="1">
      <c r="A16" s="9" t="inlineStr">
        <is>
          <t>ACCOUNT HOLDER</t>
        </is>
      </c>
      <c r="B16" s="10" t="n"/>
      <c r="C16" s="10" t="n"/>
      <c r="D16" s="10" t="n"/>
      <c r="E16" s="10" t="n"/>
      <c r="F16" s="10" t="n"/>
      <c r="G16" s="10" t="n"/>
      <c r="H16" s="10" t="n"/>
      <c r="I16" s="10" t="n"/>
      <c r="J16" s="10" t="n"/>
    </row>
    <row r="17" ht="20" customHeight="1">
      <c r="A17" s="11" t="inlineStr">
        <is>
          <t>Customer name</t>
        </is>
      </c>
      <c r="D17" s="12" t="inlineStr">
        <is>
          <t>[CUSTOMER NAME]</t>
        </is>
      </c>
      <c r="E17" s="13" t="n"/>
      <c r="F17" s="11" t="inlineStr">
        <is>
          <t>Contact person</t>
        </is>
      </c>
      <c r="H17" s="12" t="inlineStr">
        <is>
          <t>[Contact name]</t>
        </is>
      </c>
      <c r="I17" s="13" t="n"/>
      <c r="J17" s="13" t="n"/>
    </row>
    <row r="18" ht="20" customHeight="1">
      <c r="A18" s="11" t="inlineStr">
        <is>
          <t>Email</t>
        </is>
      </c>
      <c r="D18" s="12" t="inlineStr">
        <is>
          <t>[name@customer.co.za]</t>
        </is>
      </c>
      <c r="E18" s="13" t="n"/>
      <c r="F18" s="11" t="inlineStr">
        <is>
          <t>Telephone</t>
        </is>
      </c>
      <c r="H18" s="12" t="inlineStr">
        <is>
          <t>[+27 XX XXX XXXX]</t>
        </is>
      </c>
      <c r="I18" s="13" t="n"/>
      <c r="J18" s="13" t="n"/>
    </row>
    <row r="19" ht="20" customHeight="1">
      <c r="A19" s="11" t="inlineStr">
        <is>
          <t>Address</t>
        </is>
      </c>
      <c r="D19" s="12" t="inlineStr">
        <is>
          <t>[Street, suburb, city, postal code]</t>
        </is>
      </c>
      <c r="E19" s="13" t="n"/>
      <c r="F19" s="13" t="n"/>
      <c r="G19" s="13" t="n"/>
      <c r="H19" s="13" t="n"/>
      <c r="I19" s="13" t="n"/>
      <c r="J19" s="13" t="n"/>
    </row>
    <row r="21" ht="22" customHeight="1">
      <c r="A21" s="9" t="inlineStr">
        <is>
          <t>OPENING BALANCE AND TRANSACTIONS FOR THE PERIOD</t>
        </is>
      </c>
      <c r="B21" s="10" t="n"/>
      <c r="C21" s="10" t="n"/>
      <c r="D21" s="10" t="n"/>
      <c r="E21" s="10" t="n"/>
      <c r="F21" s="10" t="n"/>
      <c r="G21" s="10" t="n"/>
      <c r="H21" s="10" t="n"/>
      <c r="I21" s="10" t="n"/>
      <c r="J21" s="10" t="n"/>
    </row>
    <row r="22" ht="26" customHeight="1">
      <c r="A22" s="19" t="inlineStr">
        <is>
          <t>#</t>
        </is>
      </c>
      <c r="B22" s="19" t="inlineStr">
        <is>
          <t>DATE</t>
        </is>
      </c>
      <c r="C22" s="19" t="inlineStr">
        <is>
          <t>TYPE</t>
        </is>
      </c>
      <c r="D22" s="19" t="inlineStr">
        <is>
          <t>REFERENCE</t>
        </is>
      </c>
      <c r="E22" s="19" t="inlineStr">
        <is>
          <t>DESCRIPTION</t>
        </is>
      </c>
      <c r="F22" s="19" t="inlineStr">
        <is>
          <t>CHARGES</t>
        </is>
      </c>
      <c r="G22" s="19" t="inlineStr">
        <is>
          <t>PAYMENTS AND CREDITS</t>
        </is>
      </c>
      <c r="H22" s="19" t="inlineStr">
        <is>
          <t>BALANCE</t>
        </is>
      </c>
      <c r="I22" s="19" t="inlineStr">
        <is>
          <t>DAYS</t>
        </is>
      </c>
      <c r="J22" s="19" t="inlineStr">
        <is>
          <t>AGEING BUCKET</t>
        </is>
      </c>
    </row>
    <row r="23" ht="18" customHeight="1">
      <c r="A23" s="20" t="inlineStr">
        <is>
          <t>B/F</t>
        </is>
      </c>
      <c r="B23" s="14" t="n"/>
      <c r="C23" s="21" t="inlineStr">
        <is>
          <t>Brought forward</t>
        </is>
      </c>
      <c r="D23" s="22" t="inlineStr">
        <is>
          <t>[STMT-2026-07]</t>
        </is>
      </c>
      <c r="E23" s="21" t="inlineStr">
        <is>
          <t>Amount still unpaid</t>
        </is>
      </c>
      <c r="F23" s="23" t="n"/>
      <c r="G23" s="23" t="n"/>
      <c r="H23" s="24">
        <f>IF(AND(B23="",F23="",G23=""),"",SUM(F23:F23)-SUM(G23:G23))</f>
        <v/>
      </c>
      <c r="I23" s="25">
        <f>IF(OR(B23="",StmtDate=""),"",StmtDate-B23)</f>
        <v/>
      </c>
      <c r="J23" s="26">
        <f>IF(B23="","",IF(I23&gt;120,"120 days and over",IF(I23&gt;90,"90 days",IF(I23&gt;60,"60 days",IF(I23&gt;30,"30 days","Current")))))</f>
        <v/>
      </c>
    </row>
    <row r="24" ht="18" customHeight="1">
      <c r="A24" s="27" t="n">
        <v>1</v>
      </c>
      <c r="B24" s="14" t="n"/>
      <c r="C24" s="22" t="n"/>
      <c r="D24" s="22" t="inlineStr">
        <is>
          <t>[INV-2026-001]</t>
        </is>
      </c>
      <c r="E24" s="22" t="inlineStr">
        <is>
          <t>[What the invoice was for]</t>
        </is>
      </c>
      <c r="F24" s="23" t="n"/>
      <c r="G24" s="23" t="n"/>
      <c r="H24" s="24">
        <f>IF(AND(B24="",F24="",G24=""),"",SUM(F23:F24)-SUM(G23:G24))</f>
        <v/>
      </c>
      <c r="I24" s="25">
        <f>IF(OR(B24="",StmtDate=""),"",StmtDate-B24)</f>
        <v/>
      </c>
      <c r="J24" s="26">
        <f>IF(B24="","",IF(I24&gt;120,"120 days and over",IF(I24&gt;90,"90 days",IF(I24&gt;60,"60 days",IF(I24&gt;30,"30 days","Current")))))</f>
        <v/>
      </c>
    </row>
    <row r="25" ht="18" customHeight="1">
      <c r="A25" s="27" t="n">
        <v>2</v>
      </c>
      <c r="B25" s="14" t="n"/>
      <c r="C25" s="22" t="n"/>
      <c r="D25" s="22" t="n"/>
      <c r="E25" s="22" t="n"/>
      <c r="F25" s="23" t="n"/>
      <c r="G25" s="23" t="n"/>
      <c r="H25" s="24">
        <f>IF(AND(B25="",F25="",G25=""),"",SUM(F23:F25)-SUM(G23:G25))</f>
        <v/>
      </c>
      <c r="I25" s="25">
        <f>IF(OR(B25="",StmtDate=""),"",StmtDate-B25)</f>
        <v/>
      </c>
      <c r="J25" s="26">
        <f>IF(B25="","",IF(I25&gt;120,"120 days and over",IF(I25&gt;90,"90 days",IF(I25&gt;60,"60 days",IF(I25&gt;30,"30 days","Current")))))</f>
        <v/>
      </c>
    </row>
    <row r="26" ht="18" customHeight="1">
      <c r="A26" s="27" t="n">
        <v>3</v>
      </c>
      <c r="B26" s="14" t="n"/>
      <c r="C26" s="22" t="n"/>
      <c r="D26" s="22" t="n"/>
      <c r="E26" s="22" t="n"/>
      <c r="F26" s="23" t="n"/>
      <c r="G26" s="23" t="n"/>
      <c r="H26" s="24">
        <f>IF(AND(B26="",F26="",G26=""),"",SUM(F23:F26)-SUM(G23:G26))</f>
        <v/>
      </c>
      <c r="I26" s="25">
        <f>IF(OR(B26="",StmtDate=""),"",StmtDate-B26)</f>
        <v/>
      </c>
      <c r="J26" s="26">
        <f>IF(B26="","",IF(I26&gt;120,"120 days and over",IF(I26&gt;90,"90 days",IF(I26&gt;60,"60 days",IF(I26&gt;30,"30 days","Current")))))</f>
        <v/>
      </c>
    </row>
    <row r="27" ht="18" customHeight="1">
      <c r="A27" s="27" t="n">
        <v>4</v>
      </c>
      <c r="B27" s="14" t="n"/>
      <c r="C27" s="22" t="n"/>
      <c r="D27" s="22" t="n"/>
      <c r="E27" s="22" t="n"/>
      <c r="F27" s="23" t="n"/>
      <c r="G27" s="23" t="n"/>
      <c r="H27" s="24">
        <f>IF(AND(B27="",F27="",G27=""),"",SUM(F23:F27)-SUM(G23:G27))</f>
        <v/>
      </c>
      <c r="I27" s="25">
        <f>IF(OR(B27="",StmtDate=""),"",StmtDate-B27)</f>
        <v/>
      </c>
      <c r="J27" s="26">
        <f>IF(B27="","",IF(I27&gt;120,"120 days and over",IF(I27&gt;90,"90 days",IF(I27&gt;60,"60 days",IF(I27&gt;30,"30 days","Current")))))</f>
        <v/>
      </c>
    </row>
    <row r="28" ht="18" customHeight="1">
      <c r="A28" s="27" t="n">
        <v>5</v>
      </c>
      <c r="B28" s="14" t="n"/>
      <c r="C28" s="22" t="n"/>
      <c r="D28" s="22" t="n"/>
      <c r="E28" s="22" t="n"/>
      <c r="F28" s="23" t="n"/>
      <c r="G28" s="23" t="n"/>
      <c r="H28" s="24">
        <f>IF(AND(B28="",F28="",G28=""),"",SUM(F23:F28)-SUM(G23:G28))</f>
        <v/>
      </c>
      <c r="I28" s="25">
        <f>IF(OR(B28="",StmtDate=""),"",StmtDate-B28)</f>
        <v/>
      </c>
      <c r="J28" s="26">
        <f>IF(B28="","",IF(I28&gt;120,"120 days and over",IF(I28&gt;90,"90 days",IF(I28&gt;60,"60 days",IF(I28&gt;30,"30 days","Current")))))</f>
        <v/>
      </c>
    </row>
    <row r="29" ht="18" customHeight="1">
      <c r="A29" s="27" t="n">
        <v>6</v>
      </c>
      <c r="B29" s="14" t="n"/>
      <c r="C29" s="22" t="n"/>
      <c r="D29" s="22" t="n"/>
      <c r="E29" s="22" t="n"/>
      <c r="F29" s="23" t="n"/>
      <c r="G29" s="23" t="n"/>
      <c r="H29" s="24">
        <f>IF(AND(B29="",F29="",G29=""),"",SUM(F23:F29)-SUM(G23:G29))</f>
        <v/>
      </c>
      <c r="I29" s="25">
        <f>IF(OR(B29="",StmtDate=""),"",StmtDate-B29)</f>
        <v/>
      </c>
      <c r="J29" s="26">
        <f>IF(B29="","",IF(I29&gt;120,"120 days and over",IF(I29&gt;90,"90 days",IF(I29&gt;60,"60 days",IF(I29&gt;30,"30 days","Current")))))</f>
        <v/>
      </c>
    </row>
    <row r="30" ht="18" customHeight="1">
      <c r="A30" s="27" t="n">
        <v>7</v>
      </c>
      <c r="B30" s="14" t="n"/>
      <c r="C30" s="22" t="n"/>
      <c r="D30" s="22" t="n"/>
      <c r="E30" s="22" t="n"/>
      <c r="F30" s="23" t="n"/>
      <c r="G30" s="23" t="n"/>
      <c r="H30" s="24">
        <f>IF(AND(B30="",F30="",G30=""),"",SUM(F23:F30)-SUM(G23:G30))</f>
        <v/>
      </c>
      <c r="I30" s="25">
        <f>IF(OR(B30="",StmtDate=""),"",StmtDate-B30)</f>
        <v/>
      </c>
      <c r="J30" s="26">
        <f>IF(B30="","",IF(I30&gt;120,"120 days and over",IF(I30&gt;90,"90 days",IF(I30&gt;60,"60 days",IF(I30&gt;30,"30 days","Current")))))</f>
        <v/>
      </c>
    </row>
    <row r="31" ht="18" customHeight="1">
      <c r="A31" s="27" t="n">
        <v>8</v>
      </c>
      <c r="B31" s="14" t="n"/>
      <c r="C31" s="22" t="n"/>
      <c r="D31" s="22" t="n"/>
      <c r="E31" s="22" t="n"/>
      <c r="F31" s="23" t="n"/>
      <c r="G31" s="23" t="n"/>
      <c r="H31" s="24">
        <f>IF(AND(B31="",F31="",G31=""),"",SUM(F23:F31)-SUM(G23:G31))</f>
        <v/>
      </c>
      <c r="I31" s="25">
        <f>IF(OR(B31="",StmtDate=""),"",StmtDate-B31)</f>
        <v/>
      </c>
      <c r="J31" s="26">
        <f>IF(B31="","",IF(I31&gt;120,"120 days and over",IF(I31&gt;90,"90 days",IF(I31&gt;60,"60 days",IF(I31&gt;30,"30 days","Current")))))</f>
        <v/>
      </c>
    </row>
    <row r="32" ht="18" customHeight="1">
      <c r="A32" s="27" t="n">
        <v>9</v>
      </c>
      <c r="B32" s="14" t="n"/>
      <c r="C32" s="22" t="n"/>
      <c r="D32" s="22" t="n"/>
      <c r="E32" s="22" t="n"/>
      <c r="F32" s="23" t="n"/>
      <c r="G32" s="23" t="n"/>
      <c r="H32" s="24">
        <f>IF(AND(B32="",F32="",G32=""),"",SUM(F23:F32)-SUM(G23:G32))</f>
        <v/>
      </c>
      <c r="I32" s="25">
        <f>IF(OR(B32="",StmtDate=""),"",StmtDate-B32)</f>
        <v/>
      </c>
      <c r="J32" s="26">
        <f>IF(B32="","",IF(I32&gt;120,"120 days and over",IF(I32&gt;90,"90 days",IF(I32&gt;60,"60 days",IF(I32&gt;30,"30 days","Current")))))</f>
        <v/>
      </c>
    </row>
    <row r="33" ht="18" customHeight="1">
      <c r="A33" s="27" t="n">
        <v>10</v>
      </c>
      <c r="B33" s="14" t="n"/>
      <c r="C33" s="22" t="n"/>
      <c r="D33" s="22" t="n"/>
      <c r="E33" s="22" t="n"/>
      <c r="F33" s="23" t="n"/>
      <c r="G33" s="23" t="n"/>
      <c r="H33" s="24">
        <f>IF(AND(B33="",F33="",G33=""),"",SUM(F23:F33)-SUM(G23:G33))</f>
        <v/>
      </c>
      <c r="I33" s="25">
        <f>IF(OR(B33="",StmtDate=""),"",StmtDate-B33)</f>
        <v/>
      </c>
      <c r="J33" s="26">
        <f>IF(B33="","",IF(I33&gt;120,"120 days and over",IF(I33&gt;90,"90 days",IF(I33&gt;60,"60 days",IF(I33&gt;30,"30 days","Current")))))</f>
        <v/>
      </c>
    </row>
    <row r="34" ht="18" customHeight="1">
      <c r="A34" s="27" t="n">
        <v>11</v>
      </c>
      <c r="B34" s="14" t="n"/>
      <c r="C34" s="22" t="n"/>
      <c r="D34" s="22" t="n"/>
      <c r="E34" s="22" t="n"/>
      <c r="F34" s="23" t="n"/>
      <c r="G34" s="23" t="n"/>
      <c r="H34" s="24">
        <f>IF(AND(B34="",F34="",G34=""),"",SUM(F23:F34)-SUM(G23:G34))</f>
        <v/>
      </c>
      <c r="I34" s="25">
        <f>IF(OR(B34="",StmtDate=""),"",StmtDate-B34)</f>
        <v/>
      </c>
      <c r="J34" s="26">
        <f>IF(B34="","",IF(I34&gt;120,"120 days and over",IF(I34&gt;90,"90 days",IF(I34&gt;60,"60 days",IF(I34&gt;30,"30 days","Current")))))</f>
        <v/>
      </c>
    </row>
    <row r="35" ht="18" customHeight="1">
      <c r="A35" s="27" t="n">
        <v>12</v>
      </c>
      <c r="B35" s="14" t="n"/>
      <c r="C35" s="22" t="n"/>
      <c r="D35" s="22" t="n"/>
      <c r="E35" s="22" t="n"/>
      <c r="F35" s="23" t="n"/>
      <c r="G35" s="23" t="n"/>
      <c r="H35" s="24">
        <f>IF(AND(B35="",F35="",G35=""),"",SUM(F23:F35)-SUM(G23:G35))</f>
        <v/>
      </c>
      <c r="I35" s="25">
        <f>IF(OR(B35="",StmtDate=""),"",StmtDate-B35)</f>
        <v/>
      </c>
      <c r="J35" s="26">
        <f>IF(B35="","",IF(I35&gt;120,"120 days and over",IF(I35&gt;90,"90 days",IF(I35&gt;60,"60 days",IF(I35&gt;30,"30 days","Current")))))</f>
        <v/>
      </c>
    </row>
    <row r="36" ht="18" customHeight="1">
      <c r="A36" s="27" t="n">
        <v>13</v>
      </c>
      <c r="B36" s="14" t="n"/>
      <c r="C36" s="22" t="n"/>
      <c r="D36" s="22" t="n"/>
      <c r="E36" s="22" t="n"/>
      <c r="F36" s="23" t="n"/>
      <c r="G36" s="23" t="n"/>
      <c r="H36" s="24">
        <f>IF(AND(B36="",F36="",G36=""),"",SUM(F23:F36)-SUM(G23:G36))</f>
        <v/>
      </c>
      <c r="I36" s="25">
        <f>IF(OR(B36="",StmtDate=""),"",StmtDate-B36)</f>
        <v/>
      </c>
      <c r="J36" s="26">
        <f>IF(B36="","",IF(I36&gt;120,"120 days and over",IF(I36&gt;90,"90 days",IF(I36&gt;60,"60 days",IF(I36&gt;30,"30 days","Current")))))</f>
        <v/>
      </c>
    </row>
    <row r="37" ht="18" customHeight="1">
      <c r="A37" s="27" t="n">
        <v>14</v>
      </c>
      <c r="B37" s="14" t="n"/>
      <c r="C37" s="22" t="n"/>
      <c r="D37" s="22" t="n"/>
      <c r="E37" s="22" t="n"/>
      <c r="F37" s="23" t="n"/>
      <c r="G37" s="23" t="n"/>
      <c r="H37" s="24">
        <f>IF(AND(B37="",F37="",G37=""),"",SUM(F23:F37)-SUM(G23:G37))</f>
        <v/>
      </c>
      <c r="I37" s="25">
        <f>IF(OR(B37="",StmtDate=""),"",StmtDate-B37)</f>
        <v/>
      </c>
      <c r="J37" s="26">
        <f>IF(B37="","",IF(I37&gt;120,"120 days and over",IF(I37&gt;90,"90 days",IF(I37&gt;60,"60 days",IF(I37&gt;30,"30 days","Current")))))</f>
        <v/>
      </c>
    </row>
    <row r="38" ht="18" customHeight="1">
      <c r="A38" s="27" t="n">
        <v>15</v>
      </c>
      <c r="B38" s="14" t="n"/>
      <c r="C38" s="22" t="n"/>
      <c r="D38" s="22" t="n"/>
      <c r="E38" s="22" t="n"/>
      <c r="F38" s="23" t="n"/>
      <c r="G38" s="23" t="n"/>
      <c r="H38" s="24">
        <f>IF(AND(B38="",F38="",G38=""),"",SUM(F23:F38)-SUM(G23:G38))</f>
        <v/>
      </c>
      <c r="I38" s="25">
        <f>IF(OR(B38="",StmtDate=""),"",StmtDate-B38)</f>
        <v/>
      </c>
      <c r="J38" s="26">
        <f>IF(B38="","",IF(I38&gt;120,"120 days and over",IF(I38&gt;90,"90 days",IF(I38&gt;60,"60 days",IF(I38&gt;30,"30 days","Current")))))</f>
        <v/>
      </c>
    </row>
    <row r="39" ht="18" customHeight="1">
      <c r="A39" s="27" t="n">
        <v>16</v>
      </c>
      <c r="B39" s="14" t="n"/>
      <c r="C39" s="22" t="n"/>
      <c r="D39" s="22" t="n"/>
      <c r="E39" s="22" t="n"/>
      <c r="F39" s="23" t="n"/>
      <c r="G39" s="23" t="n"/>
      <c r="H39" s="24">
        <f>IF(AND(B39="",F39="",G39=""),"",SUM(F23:F39)-SUM(G23:G39))</f>
        <v/>
      </c>
      <c r="I39" s="25">
        <f>IF(OR(B39="",StmtDate=""),"",StmtDate-B39)</f>
        <v/>
      </c>
      <c r="J39" s="26">
        <f>IF(B39="","",IF(I39&gt;120,"120 days and over",IF(I39&gt;90,"90 days",IF(I39&gt;60,"60 days",IF(I39&gt;30,"30 days","Current")))))</f>
        <v/>
      </c>
    </row>
    <row r="40" ht="18" customHeight="1">
      <c r="A40" s="27" t="n">
        <v>17</v>
      </c>
      <c r="B40" s="14" t="n"/>
      <c r="C40" s="22" t="n"/>
      <c r="D40" s="22" t="n"/>
      <c r="E40" s="22" t="n"/>
      <c r="F40" s="23" t="n"/>
      <c r="G40" s="23" t="n"/>
      <c r="H40" s="24">
        <f>IF(AND(B40="",F40="",G40=""),"",SUM(F23:F40)-SUM(G23:G40))</f>
        <v/>
      </c>
      <c r="I40" s="25">
        <f>IF(OR(B40="",StmtDate=""),"",StmtDate-B40)</f>
        <v/>
      </c>
      <c r="J40" s="26">
        <f>IF(B40="","",IF(I40&gt;120,"120 days and over",IF(I40&gt;90,"90 days",IF(I40&gt;60,"60 days",IF(I40&gt;30,"30 days","Current")))))</f>
        <v/>
      </c>
    </row>
    <row r="41" ht="18" customHeight="1">
      <c r="A41" s="27" t="n">
        <v>18</v>
      </c>
      <c r="B41" s="14" t="n"/>
      <c r="C41" s="22" t="n"/>
      <c r="D41" s="22" t="n"/>
      <c r="E41" s="22" t="n"/>
      <c r="F41" s="23" t="n"/>
      <c r="G41" s="23" t="n"/>
      <c r="H41" s="24">
        <f>IF(AND(B41="",F41="",G41=""),"",SUM(F23:F41)-SUM(G23:G41))</f>
        <v/>
      </c>
      <c r="I41" s="25">
        <f>IF(OR(B41="",StmtDate=""),"",StmtDate-B41)</f>
        <v/>
      </c>
      <c r="J41" s="26">
        <f>IF(B41="","",IF(I41&gt;120,"120 days and over",IF(I41&gt;90,"90 days",IF(I41&gt;60,"60 days",IF(I41&gt;30,"30 days","Current")))))</f>
        <v/>
      </c>
    </row>
    <row r="42" ht="24" customHeight="1">
      <c r="A42" s="28" t="inlineStr">
        <is>
          <t>CLOSING BALANCE DUE</t>
        </is>
      </c>
      <c r="B42" s="29" t="n"/>
      <c r="C42" s="29" t="n"/>
      <c r="D42" s="29" t="n"/>
      <c r="E42" s="29" t="n"/>
      <c r="F42" s="30">
        <f>SUM(TxCharge)</f>
        <v/>
      </c>
      <c r="G42" s="30">
        <f>SUM(TxCredit)</f>
        <v/>
      </c>
      <c r="H42" s="30">
        <f>F42-G42</f>
        <v/>
      </c>
      <c r="I42" s="31" t="n"/>
      <c r="J42" s="31" t="n"/>
    </row>
    <row r="43" ht="29" customHeight="1">
      <c r="A43" s="7" t="inlineStr">
        <is>
          <t>Note: Charges are invoices and interest, which increase what you owe. Payments and credits are money received and credit notes, which reduce it. The balance column adds the account up line by line.</t>
        </is>
      </c>
    </row>
    <row r="45" ht="22" customHeight="1">
      <c r="A45" s="9" t="inlineStr">
        <is>
          <t>HOW OLD THE BALANCE IS</t>
        </is>
      </c>
      <c r="B45" s="10" t="n"/>
      <c r="C45" s="10" t="n"/>
      <c r="D45" s="10" t="n"/>
      <c r="E45" s="10" t="n"/>
      <c r="F45" s="10" t="n"/>
      <c r="G45" s="10" t="n"/>
      <c r="H45" s="10" t="n"/>
      <c r="I45" s="10" t="n"/>
      <c r="J45" s="10" t="n"/>
    </row>
    <row r="46" ht="26" customHeight="1">
      <c r="A46" s="32" t="inlineStr">
        <is>
          <t>AGE OF THE ITEM</t>
        </is>
      </c>
      <c r="B46" s="33" t="n"/>
      <c r="C46" s="33" t="n"/>
      <c r="D46" s="33" t="n"/>
      <c r="E46" s="33" t="n"/>
      <c r="F46" s="19" t="inlineStr">
        <is>
          <t>CHARGES</t>
        </is>
      </c>
      <c r="G46" s="19" t="inlineStr">
        <is>
          <t>PAID OR CREDITED</t>
        </is>
      </c>
      <c r="H46" s="19" t="inlineStr">
        <is>
          <t>STILL OWING</t>
        </is>
      </c>
      <c r="I46" s="19" t="inlineStr">
        <is>
          <t>SHARE OF THE BALANCE</t>
        </is>
      </c>
      <c r="J46" s="33" t="n"/>
    </row>
    <row r="47" ht="18" customHeight="1">
      <c r="A47" s="34" t="inlineStr">
        <is>
          <t>120 days and over</t>
        </is>
      </c>
      <c r="F47" s="24">
        <f>SUMPRODUCT((TxDate&lt;&gt;"")*((StmtDate-TxDate)&gt;120)*TxCharge)</f>
        <v/>
      </c>
      <c r="G47" s="24">
        <f>F47-H47</f>
        <v/>
      </c>
      <c r="H47" s="35">
        <f>ROUND(F47-MIN(G42,F47),2)</f>
        <v/>
      </c>
      <c r="I47" s="36">
        <f>IF(H42&lt;=0,"",H47/H42)</f>
        <v/>
      </c>
      <c r="J47" s="17" t="n"/>
    </row>
    <row r="48" ht="18" customHeight="1">
      <c r="A48" s="37" t="inlineStr">
        <is>
          <t>90 days, that is 91 to 120 days</t>
        </is>
      </c>
      <c r="F48" s="24">
        <f>SUMPRODUCT((TxDate&lt;&gt;"")*(((StmtDate-TxDate)&gt;90)*((StmtDate-TxDate)&lt;=120))*TxCharge)</f>
        <v/>
      </c>
      <c r="G48" s="24">
        <f>F48-H48</f>
        <v/>
      </c>
      <c r="H48" s="24">
        <f>ROUND(F48-(MIN(G42,SUM(F47:F48))-MIN(G42,F47)),2)</f>
        <v/>
      </c>
      <c r="I48" s="36">
        <f>IF(H42&lt;=0,"",H48/H42)</f>
        <v/>
      </c>
      <c r="J48" s="17" t="n"/>
    </row>
    <row r="49" ht="18" customHeight="1">
      <c r="A49" s="37" t="inlineStr">
        <is>
          <t>60 days, that is 61 to 90 days</t>
        </is>
      </c>
      <c r="F49" s="24">
        <f>SUMPRODUCT((TxDate&lt;&gt;"")*(((StmtDate-TxDate)&gt;60)*((StmtDate-TxDate)&lt;=90))*TxCharge)</f>
        <v/>
      </c>
      <c r="G49" s="24">
        <f>F49-H49</f>
        <v/>
      </c>
      <c r="H49" s="24">
        <f>ROUND(F49-(MIN(G42,SUM(F47:F49))-MIN(G42,SUM(F47:F48))),2)</f>
        <v/>
      </c>
      <c r="I49" s="36">
        <f>IF(H42&lt;=0,"",H49/H42)</f>
        <v/>
      </c>
      <c r="J49" s="17" t="n"/>
    </row>
    <row r="50" ht="18" customHeight="1">
      <c r="A50" s="37" t="inlineStr">
        <is>
          <t>30 days, that is 31 to 60 days</t>
        </is>
      </c>
      <c r="F50" s="24">
        <f>SUMPRODUCT((TxDate&lt;&gt;"")*(((StmtDate-TxDate)&gt;30)*((StmtDate-TxDate)&lt;=60))*TxCharge)</f>
        <v/>
      </c>
      <c r="G50" s="24">
        <f>F50-H50</f>
        <v/>
      </c>
      <c r="H50" s="24">
        <f>ROUND(F50-(MIN(G42,SUM(F47:F50))-MIN(G42,SUM(F47:F49))),2)</f>
        <v/>
      </c>
      <c r="I50" s="36">
        <f>IF(H42&lt;=0,"",H50/H42)</f>
        <v/>
      </c>
      <c r="J50" s="17" t="n"/>
    </row>
    <row r="51" ht="18" customHeight="1">
      <c r="A51" s="37" t="inlineStr">
        <is>
          <t>Current, 0 to 30 days</t>
        </is>
      </c>
      <c r="F51" s="24">
        <f>SUMPRODUCT((TxDate&lt;&gt;"")*((StmtDate-TxDate)&lt;=30)*TxCharge)</f>
        <v/>
      </c>
      <c r="G51" s="24">
        <f>F51-H51</f>
        <v/>
      </c>
      <c r="H51" s="24">
        <f>ROUND(F51-(G42-MIN(G42,SUM(F47:F50))),2)</f>
        <v/>
      </c>
      <c r="I51" s="36">
        <f>IF(H42&lt;=0,"",H51/H42)</f>
        <v/>
      </c>
      <c r="J51" s="17" t="n"/>
    </row>
    <row r="52" ht="22" customHeight="1">
      <c r="A52" s="38" t="inlineStr">
        <is>
          <t>AGEING TOTAL</t>
        </is>
      </c>
      <c r="B52" s="31" t="n"/>
      <c r="C52" s="31" t="n"/>
      <c r="D52" s="31" t="n"/>
      <c r="E52" s="31" t="n"/>
      <c r="F52" s="31" t="n"/>
      <c r="G52" s="31" t="n"/>
      <c r="H52" s="30">
        <f>SUM(H47:H51)</f>
        <v/>
      </c>
      <c r="I52" s="31" t="n"/>
      <c r="J52" s="31" t="n"/>
    </row>
    <row r="53" ht="22" customHeight="1">
      <c r="A53" s="34" t="inlineStr">
        <is>
          <t>Does the ageing agree with the closing balance?</t>
        </is>
      </c>
      <c r="F53" s="39">
        <f>IF(ABS(ROUND(H52-H42,2))&lt;0.005,"Yes. The ageing agrees with the closing balance.","No. The ageing is out by R "&amp;TEXT(ABS(ROUND(H52-H42,2)),"#,##0.00")&amp;". Check the dates and the amounts above.")</f>
        <v/>
      </c>
      <c r="G53" s="17" t="n"/>
      <c r="H53" s="17" t="n"/>
      <c r="I53" s="17" t="n"/>
      <c r="J53" s="17" t="n"/>
    </row>
    <row r="54" ht="29" customHeight="1">
      <c r="A54" s="7" t="inlineStr">
        <is>
          <t>Note: Payments and credit notes are set off against the oldest debt first, which is the ordinary rule where nothing else is agreed. The five buckets always add up to the closing balance, and the line above says so out loud: it turns green when they agree and red when they do not.</t>
        </is>
      </c>
    </row>
    <row r="56" ht="22" customHeight="1">
      <c r="A56" s="9" t="inlineStr">
        <is>
          <t>WHERE THIS ACCOUNT STANDS</t>
        </is>
      </c>
      <c r="B56" s="10" t="n"/>
      <c r="C56" s="10" t="n"/>
      <c r="D56" s="10" t="n"/>
      <c r="E56" s="10" t="n"/>
      <c r="F56" s="10" t="n"/>
      <c r="G56" s="10" t="n"/>
      <c r="H56" s="10" t="n"/>
      <c r="I56" s="10" t="n"/>
      <c r="J56" s="10" t="n"/>
    </row>
    <row r="57" ht="58" customHeight="1">
      <c r="A57" s="40">
        <f>IF(StmtDate="","Fill in the statement date and the payment terms above, and this message will complete itself.",IF(H42&lt;=0.005,"This account is fully paid up and nothing is owing. Thank you. If you have paid an amount that does not appear above, send us the proof of payment and we will correct the account.",IF(H47&gt;0.005,"The oldest amount on this account is more than 120 days old. The full balance of R "&amp;TEXT(H42,"#,##0.00")&amp;" is due now. Please pay it immediately, or telephone us today so that we can put a payment arrangement in writing. If we have not heard from you within 7 days we will send a formal letter of demand, and where this account carries interest a notice under section 129 of the National Credit Act must follow before any legal step.",IF(H48&gt;0.005,"Part of this account is now more than 90 days old. Please pay R "&amp;TEXT(H42,"#,##0.00")&amp;" by "&amp;TEXT(D15,"DD MMM YYYY")&amp;". If any line is in dispute, tell us in writing which line and why, and pay the rest in the meantime. An unpaid account this old is close to being handed over.",IF(H49&gt;0.005,"Part of this account is now more than 60 days old and is well past its due date. Please pay R "&amp;TEXT(H42,"#,##0.00")&amp;" by "&amp;TEXT(D15,"DD MMM YYYY")&amp;", or call us to agree a payment arrangement in writing.",IF(H50&gt;0.005,"Part of this account is now more than 30 days old and is overdue. Please settle R "&amp;TEXT(H42,"#,##0.00")&amp;" by "&amp;TEXT(D15,"DD MMM YYYY")&amp;". Interest may be charged on the overdue amount at the rate set out in our terms.","Thank you for your custom. The balance of R "&amp;TEXT(H42,"#,##0.00")&amp;" is due by "&amp;TEXT(D15,"DD MMM YYYY")&amp;". Please use the account number as the payment reference so that we can allocate your payment correctly."))))))</f>
        <v/>
      </c>
      <c r="B57" s="17" t="n"/>
      <c r="C57" s="17" t="n"/>
      <c r="D57" s="17" t="n"/>
      <c r="E57" s="17" t="n"/>
      <c r="F57" s="17" t="n"/>
      <c r="G57" s="17" t="n"/>
      <c r="H57" s="17" t="n"/>
      <c r="I57" s="17" t="n"/>
      <c r="J57" s="17" t="n"/>
    </row>
    <row r="58" ht="29" customHeight="1">
      <c r="A58" s="7" t="inlineStr">
        <is>
          <t>Note: The message above writes itself from the ageing. It gets firmer as the oldest item gets older, and the box turns amber and then red. Read the collections sheet before you go further than a reminder.</t>
        </is>
      </c>
    </row>
    <row r="60" ht="22" customHeight="1">
      <c r="A60" s="9" t="inlineStr">
        <is>
          <t>HOW TO PAY</t>
        </is>
      </c>
      <c r="B60" s="10" t="n"/>
      <c r="C60" s="10" t="n"/>
      <c r="D60" s="10" t="n"/>
      <c r="E60" s="10" t="n"/>
      <c r="F60" s="10" t="n"/>
      <c r="G60" s="10" t="n"/>
      <c r="H60" s="10" t="n"/>
      <c r="I60" s="10" t="n"/>
      <c r="J60" s="10" t="n"/>
    </row>
    <row r="61" ht="20" customHeight="1">
      <c r="A61" s="11" t="inlineStr">
        <is>
          <t>Account name</t>
        </is>
      </c>
      <c r="D61" s="12" t="inlineStr">
        <is>
          <t>[Exact account name]</t>
        </is>
      </c>
      <c r="E61" s="13" t="n"/>
      <c r="F61" s="11" t="inlineStr">
        <is>
          <t>Bank</t>
        </is>
      </c>
      <c r="H61" s="12" t="inlineStr">
        <is>
          <t>[Bank name]</t>
        </is>
      </c>
      <c r="I61" s="13" t="n"/>
      <c r="J61" s="13" t="n"/>
    </row>
    <row r="62" ht="20" customHeight="1">
      <c r="A62" s="11" t="inlineStr">
        <is>
          <t>Account number</t>
        </is>
      </c>
      <c r="D62" s="12" t="inlineStr">
        <is>
          <t>[Account number]</t>
        </is>
      </c>
      <c r="E62" s="13" t="n"/>
      <c r="F62" s="11" t="inlineStr">
        <is>
          <t>Branch code</t>
        </is>
      </c>
      <c r="H62" s="12" t="inlineStr">
        <is>
          <t>[6 digit code]</t>
        </is>
      </c>
      <c r="I62" s="13" t="n"/>
      <c r="J62" s="13" t="n"/>
    </row>
    <row r="63" ht="20" customHeight="1">
      <c r="A63" s="11" t="inlineStr">
        <is>
          <t>Account type</t>
        </is>
      </c>
      <c r="D63" s="41" t="inlineStr">
        <is>
          <t>Cheque</t>
        </is>
      </c>
      <c r="E63" s="13" t="n"/>
      <c r="F63" s="11" t="inlineStr">
        <is>
          <t>Payment reference</t>
        </is>
      </c>
      <c r="H63" s="12" t="inlineStr">
        <is>
          <t>[Your customer account number]</t>
        </is>
      </c>
      <c r="I63" s="13" t="n"/>
      <c r="J63" s="13" t="n"/>
    </row>
    <row r="64" ht="20" customHeight="1">
      <c r="A64" s="11" t="inlineStr">
        <is>
          <t>Send proof of payment to</t>
        </is>
      </c>
      <c r="D64" s="12" t="inlineStr">
        <is>
          <t>[accounts@yourbusiness.co.za]</t>
        </is>
      </c>
      <c r="E64" s="13" t="n"/>
      <c r="F64" s="11" t="inlineStr">
        <is>
          <t>Queries on this account</t>
        </is>
      </c>
      <c r="H64" s="12" t="inlineStr">
        <is>
          <t>[+27 XX XXX XXXX]</t>
        </is>
      </c>
      <c r="I64" s="13" t="n"/>
      <c r="J64" s="13" t="n"/>
    </row>
    <row r="65" ht="24" customHeight="1">
      <c r="A65" s="42" t="inlineStr">
        <is>
          <t>PLEASE PAY BY</t>
        </is>
      </c>
      <c r="D65" s="43">
        <f>D15</f>
        <v/>
      </c>
      <c r="E65" s="17" t="n"/>
      <c r="F65" s="42" t="inlineStr">
        <is>
          <t>AMOUNT DUE</t>
        </is>
      </c>
      <c r="H65" s="18">
        <f>H42</f>
        <v/>
      </c>
      <c r="I65" s="17" t="n"/>
      <c r="J65" s="17" t="n"/>
    </row>
    <row r="67" ht="29" customHeight="1">
      <c r="A67" s="7" t="inlineStr">
        <is>
          <t>Note: Interest on an overdue trade account is capped at 2% a month by the National Credit Act, and only applies if your terms said so in writing before the account fell due. The collections sheet explains what else follows from charging it.</t>
        </is>
      </c>
    </row>
    <row r="68" ht="29" customHeight="1">
      <c r="A68" s="7" t="inlineStr">
        <is>
          <t>Note: If a line on this statement is wrong, tell us in writing which line and why within 7 days of the statement date, and pay the rest of the account while we look into it.</t>
        </is>
      </c>
    </row>
    <row r="69" ht="17.5" customHeight="1">
      <c r="A69" s="7" t="inlineStr">
        <is>
          <t>Note: Copies of any tax invoice listed above are available on request. Ask for the invoice number, not the statement.</t>
        </is>
      </c>
    </row>
    <row r="70" ht="29" customHeight="1">
      <c r="A70" s="7" t="inlineStr">
        <is>
          <t>Note: rates, thresholds and fees quoted in this template were correct on 09 August 2026. Confirm the current figures on sars.gov.za, cipc.co.za or labour.gov.za before you rely on them.</t>
        </is>
      </c>
    </row>
  </sheetData>
  <mergeCells count="83">
    <mergeCell ref="A48:E48"/>
    <mergeCell ref="A43:J43"/>
    <mergeCell ref="F6:J6"/>
    <mergeCell ref="H17:J17"/>
    <mergeCell ref="F15:G15"/>
    <mergeCell ref="D13:E13"/>
    <mergeCell ref="F5:J5"/>
    <mergeCell ref="D61:E61"/>
    <mergeCell ref="A46:E46"/>
    <mergeCell ref="D19:J19"/>
    <mergeCell ref="A63:C63"/>
    <mergeCell ref="A69:J69"/>
    <mergeCell ref="D62:E62"/>
    <mergeCell ref="F13:G13"/>
    <mergeCell ref="D64:E64"/>
    <mergeCell ref="H64:J64"/>
    <mergeCell ref="I46:J46"/>
    <mergeCell ref="F63:G63"/>
    <mergeCell ref="A49:E49"/>
    <mergeCell ref="A12:C12"/>
    <mergeCell ref="A58:J58"/>
    <mergeCell ref="A14:C14"/>
    <mergeCell ref="A67:J67"/>
    <mergeCell ref="F18:G18"/>
    <mergeCell ref="F17:G17"/>
    <mergeCell ref="A60:J60"/>
    <mergeCell ref="A13:C13"/>
    <mergeCell ref="F62:G62"/>
    <mergeCell ref="A16:J16"/>
    <mergeCell ref="A15:C15"/>
    <mergeCell ref="F61:G61"/>
    <mergeCell ref="D15:E15"/>
    <mergeCell ref="A2:J2"/>
    <mergeCell ref="F64:G64"/>
    <mergeCell ref="D63:E63"/>
    <mergeCell ref="A18:C18"/>
    <mergeCell ref="H61:J61"/>
    <mergeCell ref="D65:E65"/>
    <mergeCell ref="I47:J47"/>
    <mergeCell ref="H13:J13"/>
    <mergeCell ref="H65:J65"/>
    <mergeCell ref="A62:C62"/>
    <mergeCell ref="D17:E17"/>
    <mergeCell ref="H15:J15"/>
    <mergeCell ref="A50:E50"/>
    <mergeCell ref="H18:J18"/>
    <mergeCell ref="A70:J70"/>
    <mergeCell ref="A42:E42"/>
    <mergeCell ref="A47:E47"/>
    <mergeCell ref="A54:J54"/>
    <mergeCell ref="D12:E12"/>
    <mergeCell ref="A64:C64"/>
    <mergeCell ref="H63:J63"/>
    <mergeCell ref="I51:J51"/>
    <mergeCell ref="A56:J56"/>
    <mergeCell ref="A61:C61"/>
    <mergeCell ref="D14:E14"/>
    <mergeCell ref="F14:G14"/>
    <mergeCell ref="I50:J50"/>
    <mergeCell ref="F53:J53"/>
    <mergeCell ref="A8:J8"/>
    <mergeCell ref="F65:G65"/>
    <mergeCell ref="A51:E51"/>
    <mergeCell ref="I49:J49"/>
    <mergeCell ref="A10:J10"/>
    <mergeCell ref="A68:J68"/>
    <mergeCell ref="F12:G12"/>
    <mergeCell ref="A9:J9"/>
    <mergeCell ref="A17:C17"/>
    <mergeCell ref="H12:J12"/>
    <mergeCell ref="A11:J11"/>
    <mergeCell ref="A1:J1"/>
    <mergeCell ref="A45:J45"/>
    <mergeCell ref="A19:C19"/>
    <mergeCell ref="H62:J62"/>
    <mergeCell ref="H14:J14"/>
    <mergeCell ref="D18:E18"/>
    <mergeCell ref="I48:J48"/>
    <mergeCell ref="A53:E53"/>
    <mergeCell ref="A21:J21"/>
    <mergeCell ref="A57:J57"/>
    <mergeCell ref="A65:C65"/>
    <mergeCell ref="F4:J4"/>
  </mergeCells>
  <conditionalFormatting sqref="I23:J41">
    <cfRule type="expression" priority="1" dxfId="0" stopIfTrue="1">
      <formula>AND(ISNUMBER($I23),$I23&gt;120)</formula>
    </cfRule>
    <cfRule type="expression" priority="2" dxfId="1">
      <formula>AND(ISNUMBER($I23),$I23&gt;60)</formula>
    </cfRule>
  </conditionalFormatting>
  <conditionalFormatting sqref="H47">
    <cfRule type="expression" priority="3" dxfId="2">
      <formula>H47&gt;0.005</formula>
    </cfRule>
  </conditionalFormatting>
  <conditionalFormatting sqref="H48:H49">
    <cfRule type="expression" priority="4" dxfId="1">
      <formula>H48&gt;0.005</formula>
    </cfRule>
  </conditionalFormatting>
  <conditionalFormatting sqref="F53:J53">
    <cfRule type="expression" priority="5" dxfId="3" stopIfTrue="1">
      <formula>ABS(ROUND(H52-H42,2))&lt;0.005</formula>
    </cfRule>
    <cfRule type="expression" priority="6" dxfId="2">
      <formula>ABS(ROUND(H52-H42,2))&gt;=0.005</formula>
    </cfRule>
  </conditionalFormatting>
  <conditionalFormatting sqref="A57:J57">
    <cfRule type="expression" priority="7" dxfId="4" stopIfTrue="1">
      <formula>$H$47&gt;0.005</formula>
    </cfRule>
    <cfRule type="expression" priority="8" dxfId="5">
      <formula>MAX($H$48,$H$49,$H$50)&gt;0.005</formula>
    </cfRule>
  </conditionalFormatting>
  <dataValidations count="2">
    <dataValidation sqref="C24:C41" showDropDown="0" showInputMessage="1" showErrorMessage="1" allowBlank="1" errorTitle="Choose from the list" error="Pick one of the options in the dropdown." promptTitle="Select" prompt="Invoice and Interest charged go in the Charges column. Credit note and Payment received go in the Payments and credits column." type="list">
      <formula1>"Invoice,Credit note,Payment received,Interest charged,Adjustment"</formula1>
    </dataValidation>
    <dataValidation sqref="D63" showDropDown="0" showInputMessage="0" showErrorMessage="1" allowBlank="1" errorTitle="Choose from the list" error="Pick one of the options in the dropdown." type="list">
      <formula1>"Cheque,Current,Savings,Business"</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191C4A"/>
    <outlinePr summaryBelow="1" summaryRight="1"/>
    <pageSetUpPr fitToPage="1"/>
  </sheetPr>
  <dimension ref="A1:F37"/>
  <sheetViews>
    <sheetView showGridLines="0" workbookViewId="0">
      <pane ySplit="5" topLeftCell="A6" activePane="bottomLeft" state="frozen"/>
      <selection pane="bottomLeft" activeCell="A1" sqref="A1"/>
    </sheetView>
  </sheetViews>
  <sheetFormatPr baseColWidth="8" defaultRowHeight="15"/>
  <cols>
    <col width="26" customWidth="1" min="1" max="1"/>
    <col width="14" customWidth="1" min="2" max="2"/>
    <col width="18" customWidth="1" min="3" max="3"/>
    <col width="18" customWidth="1" min="4" max="4"/>
    <col width="18" customWidth="1" min="5" max="5"/>
    <col width="30" customWidth="1" min="6" max="6"/>
  </cols>
  <sheetData>
    <row r="1" ht="26" customHeight="1">
      <c r="A1" s="1" t="inlineStr">
        <is>
          <t>HOW TO USE THIS STATEMENT</t>
        </is>
      </c>
    </row>
    <row r="2" ht="14" customHeight="1">
      <c r="A2" s="2" t="inlineStr">
        <is>
          <t>What a statement is, what it is not, how the ageing works, and what to do when a customer disputes a line.</t>
        </is>
      </c>
    </row>
    <row r="3" ht="4" customHeight="1">
      <c r="A3" s="3" t="n"/>
      <c r="B3" s="3" t="n"/>
      <c r="C3" s="3" t="n"/>
      <c r="D3" s="3" t="n"/>
      <c r="E3" s="3" t="n"/>
      <c r="F3" s="3" t="n"/>
    </row>
    <row r="4" ht="29" customHeight="1">
      <c r="A4" s="7" t="inlineStr">
        <is>
          <t>Note: How to use this sheet: type only in the white cells, which show in blue text. The shaded cells work themselves out, so leave them alone. Notes in grey italic are guidance and can be deleted before you send the document.</t>
        </is>
      </c>
    </row>
    <row r="6" ht="22" customHeight="1">
      <c r="A6" s="9" t="inlineStr">
        <is>
          <t>A STATEMENT IS NOT A TAX INVOICE</t>
        </is>
      </c>
      <c r="B6" s="10" t="n"/>
      <c r="C6" s="10" t="n"/>
      <c r="D6" s="10" t="n"/>
      <c r="E6" s="10" t="n"/>
      <c r="F6" s="10" t="n"/>
    </row>
    <row r="7" ht="26" customHeight="1">
      <c r="A7" s="19" t="inlineStr">
        <is>
          <t>THE QUESTION</t>
        </is>
      </c>
      <c r="B7" s="19" t="inlineStr">
        <is>
          <t>A TAX INVOICE (B5, B6)</t>
        </is>
      </c>
      <c r="C7" s="44" t="n"/>
      <c r="D7" s="19" t="inlineStr">
        <is>
          <t>THIS STATEMENT</t>
        </is>
      </c>
      <c r="E7" s="45" t="n"/>
      <c r="F7" s="44" t="n"/>
    </row>
    <row r="8" ht="29" customHeight="1">
      <c r="A8" s="46" t="inlineStr">
        <is>
          <t>What it does</t>
        </is>
      </c>
      <c r="B8" s="47" t="inlineStr">
        <is>
          <t>Charges the customer for one supply of goods or services.</t>
        </is>
      </c>
      <c r="C8" s="48" t="n"/>
      <c r="D8" s="47" t="inlineStr">
        <is>
          <t>Summarises an account over a period: what was owing, what was added, what was paid, what is left.</t>
        </is>
      </c>
      <c r="E8" s="48" t="n"/>
      <c r="F8" s="48" t="n"/>
    </row>
    <row r="9" ht="40.5" customHeight="1">
      <c r="A9" s="46" t="inlineStr">
        <is>
          <t>Where it comes from</t>
        </is>
      </c>
      <c r="B9" s="47" t="inlineStr">
        <is>
          <t>Section 20 of the Value-Added Tax Act 89 of 1991 sets out exactly what it must contain.</t>
        </is>
      </c>
      <c r="C9" s="48" t="n"/>
      <c r="D9" s="47" t="inlineStr">
        <is>
          <t>No statute prescribes a statement. It is a business document, so you decide what it shows.</t>
        </is>
      </c>
      <c r="E9" s="48" t="n"/>
      <c r="F9" s="48" t="n"/>
    </row>
    <row r="10" ht="29" customHeight="1">
      <c r="A10" s="46" t="inlineStr">
        <is>
          <t>Can the customer claim the VAT</t>
        </is>
      </c>
      <c r="B10" s="47" t="inlineStr">
        <is>
          <t>Yes, if it meets section 20 and the customer is a registered vendor.</t>
        </is>
      </c>
      <c r="C10" s="48" t="n"/>
      <c r="D10" s="47" t="inlineStr">
        <is>
          <t>No. Never. A customer who claims input VAT off a statement has no valid document if SARS asks.</t>
        </is>
      </c>
      <c r="E10" s="48" t="n"/>
      <c r="F10" s="48" t="n"/>
    </row>
    <row r="11" ht="29" customHeight="1">
      <c r="A11" s="46" t="inlineStr">
        <is>
          <t>Numbering</t>
        </is>
      </c>
      <c r="B11" s="47" t="inlineStr">
        <is>
          <t>An individual serialised number is compulsory, in one unbroken series.</t>
        </is>
      </c>
      <c r="C11" s="48" t="n"/>
      <c r="D11" s="47" t="inlineStr">
        <is>
          <t>The statement number is your own reference. Numbering it by month works well, for example STMT-2026-08.</t>
        </is>
      </c>
      <c r="E11" s="48" t="n"/>
      <c r="F11" s="48" t="n"/>
    </row>
    <row r="12" ht="29" customHeight="1">
      <c r="A12" s="46" t="inlineStr">
        <is>
          <t>When it is issued</t>
        </is>
      </c>
      <c r="B12" s="47" t="inlineStr">
        <is>
          <t>Within 21 days of the supply, whether the customer asks for it or not.</t>
        </is>
      </c>
      <c r="C12" s="48" t="n"/>
      <c r="D12" s="47" t="inlineStr">
        <is>
          <t>Usually once a month, on the same day each month.</t>
        </is>
      </c>
      <c r="E12" s="48" t="n"/>
      <c r="F12" s="48" t="n"/>
    </row>
    <row r="13" ht="29" customHeight="1">
      <c r="A13" s="46" t="inlineStr">
        <is>
          <t>What to call it</t>
        </is>
      </c>
      <c r="B13" s="47" t="inlineStr">
        <is>
          <t>Tax Invoice, VAT Invoice or Invoice, and only if you are registered for VAT.</t>
        </is>
      </c>
      <c r="C13" s="48" t="n"/>
      <c r="D13" s="47" t="inlineStr">
        <is>
          <t>Statement of Account. Never write Tax Invoice at the top of it.</t>
        </is>
      </c>
      <c r="E13" s="48" t="n"/>
      <c r="F13" s="48" t="n"/>
    </row>
    <row r="14" ht="29" customHeight="1">
      <c r="A14" s="7" t="inlineStr">
        <is>
          <t>Note: If a customer has lost an invoice, send a copy of that invoice marked as a copy. Do not send the statement instead: it will not support their input tax claim and they will simply ask again.</t>
        </is>
      </c>
    </row>
    <row r="15" ht="40.5" customHeight="1">
      <c r="A15"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17" ht="22" customHeight="1">
      <c r="A17" s="9" t="inlineStr">
        <is>
          <t>HOW THE AGEING WORKS</t>
        </is>
      </c>
      <c r="B17" s="10" t="n"/>
      <c r="C17" s="10" t="n"/>
      <c r="D17" s="10" t="n"/>
      <c r="E17" s="10" t="n"/>
      <c r="F17" s="10" t="n"/>
    </row>
    <row r="18" ht="40.5" customHeight="1">
      <c r="A18" s="46" t="inlineStr">
        <is>
          <t>The clock starts on the transaction date</t>
        </is>
      </c>
      <c r="B18" s="47" t="inlineStr">
        <is>
          <t>Every line is aged by counting the days from its own date to the statement date. A line dated 60 days before the statement date sits in the 60 days bucket. The Days column on the statement shows the count, so you can check it by eye.</t>
        </is>
      </c>
      <c r="C18" s="48" t="n"/>
      <c r="D18" s="48" t="n"/>
      <c r="E18" s="48" t="n"/>
      <c r="F18" s="48" t="n"/>
    </row>
    <row r="19" ht="29" customHeight="1">
      <c r="A19" s="46" t="inlineStr">
        <is>
          <t>The buckets</t>
        </is>
      </c>
      <c r="B19" s="47" t="inlineStr">
        <is>
          <t>Current is 0 to 30 days. Then 31 to 60 days, 61 to 90 days, 91 to 120 days, and 120 days and over. Anything in the last bucket has been outstanding for four months and needs a decision, not another reminder.</t>
        </is>
      </c>
      <c r="C19" s="48" t="n"/>
      <c r="D19" s="48" t="n"/>
      <c r="E19" s="48" t="n"/>
      <c r="F19" s="48" t="n"/>
    </row>
    <row r="20" ht="40.5" customHeight="1">
      <c r="A20" s="46" t="inlineStr">
        <is>
          <t>Payments go against the oldest debt first</t>
        </is>
      </c>
      <c r="B20" s="47" t="inlineStr">
        <is>
          <t>The workbook sets payments and credit notes off against the oldest bucket first, then works forward. That is the ordinary rule where the customer has not said which invoice the payment is for. If a customer does say, allocate it as they asked and note it in the description.</t>
        </is>
      </c>
      <c r="C20" s="48" t="n"/>
      <c r="D20" s="48" t="n"/>
      <c r="E20" s="48" t="n"/>
      <c r="F20" s="48" t="n"/>
    </row>
    <row r="21" ht="29" customHeight="1">
      <c r="A21" s="46" t="inlineStr">
        <is>
          <t>The buckets always add up</t>
        </is>
      </c>
      <c r="B21" s="47" t="inlineStr">
        <is>
          <t>The five buckets add up to the closing balance, and the check line on the statement says so. If it ever turns red, a date or an amount has been typed into the wrong cell. Fix that before you send the statement.</t>
        </is>
      </c>
      <c r="C21" s="48" t="n"/>
      <c r="D21" s="48" t="n"/>
      <c r="E21" s="48" t="n"/>
      <c r="F21" s="48" t="n"/>
    </row>
    <row r="22" ht="40.5" customHeight="1">
      <c r="A22" s="46" t="inlineStr">
        <is>
          <t>The brought forward line</t>
        </is>
      </c>
      <c r="B22" s="47" t="inlineStr">
        <is>
          <t>The brought forward line carries its own date, so the whole opening balance ages on that one date. If the opening balance is really three old invoices of different ages, list them separately as three lines and leave the brought forward amount blank. The ageing is then honest.</t>
        </is>
      </c>
      <c r="C22" s="48" t="n"/>
      <c r="D22" s="48" t="n"/>
      <c r="E22" s="48" t="n"/>
      <c r="F22" s="48" t="n"/>
    </row>
    <row r="23" ht="40.5" customHeight="1">
      <c r="A23" s="46" t="inlineStr">
        <is>
          <t>A credit balance</t>
        </is>
      </c>
      <c r="B23" s="47" t="inlineStr">
        <is>
          <t>If the customer has paid more than they owe, the closing balance goes negative and the current bucket goes negative with it. That is correct: you owe them, and the message at the bottom of the statement says the account is paid up.</t>
        </is>
      </c>
      <c r="C23" s="48" t="n"/>
      <c r="D23" s="48" t="n"/>
      <c r="E23" s="48" t="n"/>
      <c r="F23" s="48" t="n"/>
    </row>
    <row r="25" ht="22" customHeight="1">
      <c r="A25" s="9" t="inlineStr">
        <is>
          <t>WHEN A CUSTOMER DISPUTES A LINE</t>
        </is>
      </c>
      <c r="B25" s="10" t="n"/>
      <c r="C25" s="10" t="n"/>
      <c r="D25" s="10" t="n"/>
      <c r="E25" s="10" t="n"/>
      <c r="F25" s="10" t="n"/>
    </row>
    <row r="26" ht="40.5" customHeight="1">
      <c r="A26" s="46" t="inlineStr">
        <is>
          <t>Get it in writing, and get it specific</t>
        </is>
      </c>
      <c r="B26" s="47" t="inlineStr">
        <is>
          <t>Ask which line, which invoice number, and what is wrong with it. A customer who says the whole account is in dispute usually means they cannot pay it. Put a time limit in your terms, for example 7 days from the statement date.</t>
        </is>
      </c>
      <c r="C26" s="48" t="n"/>
      <c r="D26" s="48" t="n"/>
      <c r="E26" s="48" t="n"/>
      <c r="F26" s="48" t="n"/>
    </row>
    <row r="27" ht="29" customHeight="1">
      <c r="A27" s="46" t="inlineStr">
        <is>
          <t>The rest of the account still falls due</t>
        </is>
      </c>
      <c r="B27" s="47" t="inlineStr">
        <is>
          <t>One disputed line does not put the other lines on hold. Ask for payment of everything that is not in dispute while you sort out the line that is, and say so in writing.</t>
        </is>
      </c>
      <c r="C27" s="48" t="n"/>
      <c r="D27" s="48" t="n"/>
      <c r="E27" s="48" t="n"/>
      <c r="F27" s="48" t="n"/>
    </row>
    <row r="28" ht="29" customHeight="1">
      <c r="A28" s="46" t="inlineStr">
        <is>
          <t>Go back to the source documents</t>
        </is>
      </c>
      <c r="B28" s="47" t="inlineStr">
        <is>
          <t>Pull the original invoice, the quotation the customer accepted, the delivery note or the signed job card. Most disputes end here, because one side is looking at a different document.</t>
        </is>
      </c>
      <c r="C28" s="48" t="n"/>
      <c r="D28" s="48" t="n"/>
      <c r="E28" s="48" t="n"/>
      <c r="F28" s="48" t="n"/>
    </row>
    <row r="29" ht="29" customHeight="1">
      <c r="A29" s="46" t="inlineStr">
        <is>
          <t>If the customer is right, issue a credit note</t>
        </is>
      </c>
      <c r="B29" s="47" t="inlineStr">
        <is>
          <t>A credit note quotes the number of the original invoice and reverses part or all of it. Never delete or change an invoice you have already issued: the number stays in the series and SARS expects to see it.</t>
        </is>
      </c>
      <c r="C29" s="48" t="n"/>
      <c r="D29" s="48" t="n"/>
      <c r="E29" s="48" t="n"/>
      <c r="F29" s="48" t="n"/>
    </row>
    <row r="30" ht="29" customHeight="1">
      <c r="A30" s="46" t="inlineStr">
        <is>
          <t>If the customer is wrong, say so and prove it</t>
        </is>
      </c>
      <c r="B30" s="47" t="inlineStr">
        <is>
          <t>Send the invoice and the proof of delivery, in one email, with the amount and the date it fell due. Then hold the account for new work until it is paid, if your terms allow that.</t>
        </is>
      </c>
      <c r="C30" s="48" t="n"/>
      <c r="D30" s="48" t="n"/>
      <c r="E30" s="48" t="n"/>
      <c r="F30" s="48" t="n"/>
    </row>
    <row r="31" ht="29" customHeight="1">
      <c r="A31" s="46" t="inlineStr">
        <is>
          <t>Record the outcome on the statement</t>
        </is>
      </c>
      <c r="B31" s="47" t="inlineStr">
        <is>
          <t>Put the credit note or the resolution in the description column of the next statement so the history stays in one place. Also reverse any interest you charged on a line you have now credited.</t>
        </is>
      </c>
      <c r="C31" s="48" t="n"/>
      <c r="D31" s="48" t="n"/>
      <c r="E31" s="48" t="n"/>
      <c r="F31" s="48" t="n"/>
    </row>
    <row r="33" ht="22" customHeight="1">
      <c r="A33" s="9" t="inlineStr">
        <is>
          <t>WHERE THIS FITS WITH THE OTHER TEMPLATES</t>
        </is>
      </c>
      <c r="B33" s="10" t="n"/>
      <c r="C33" s="10" t="n"/>
      <c r="D33" s="10" t="n"/>
      <c r="E33" s="10" t="n"/>
      <c r="F33" s="10" t="n"/>
    </row>
    <row r="34" ht="29" customHeight="1">
      <c r="A34" s="46" t="inlineStr">
        <is>
          <t>B5, services invoice</t>
        </is>
      </c>
      <c r="B34" s="47" t="inlineStr">
        <is>
          <t>The tax invoice for work you charge by the hour, the day or the job. Each one becomes a Charges line on this statement.</t>
        </is>
      </c>
      <c r="C34" s="48" t="n"/>
      <c r="D34" s="48" t="n"/>
      <c r="E34" s="48" t="n"/>
      <c r="F34" s="48" t="n"/>
    </row>
    <row r="35" ht="18" customHeight="1">
      <c r="A35" s="46" t="inlineStr">
        <is>
          <t>B6, product sales invoice</t>
        </is>
      </c>
      <c r="B35" s="47" t="inlineStr">
        <is>
          <t>The tax invoice for goods. Same thing: each one becomes a Charges line.</t>
        </is>
      </c>
      <c r="C35" s="48" t="n"/>
      <c r="D35" s="48" t="n"/>
      <c r="E35" s="48" t="n"/>
      <c r="F35" s="48" t="n"/>
    </row>
    <row r="36" ht="29" customHeight="1">
      <c r="A36" s="46" t="inlineStr">
        <is>
          <t>D6, letter of demand</t>
        </is>
      </c>
      <c r="B36" s="47" t="inlineStr">
        <is>
          <t>The next document after this statement, once reminders have not worked. Send the statement with it so the debtor sees the whole account.</t>
        </is>
      </c>
      <c r="C36" s="48" t="n"/>
      <c r="D36" s="48" t="n"/>
      <c r="E36" s="48" t="n"/>
      <c r="F36" s="48" t="n"/>
    </row>
    <row r="37" ht="29" customHeight="1">
      <c r="A37" s="46" t="inlineStr">
        <is>
          <t>B7 and B11</t>
        </is>
      </c>
      <c r="B37" s="47" t="inlineStr">
        <is>
          <t>The closing balance on all your customer statements added together should agree with trade debtors on the balance sheet, and the invoices behind them are the revenue on the profit and loss statement.</t>
        </is>
      </c>
      <c r="C37" s="48" t="n"/>
      <c r="D37" s="48" t="n"/>
      <c r="E37" s="48" t="n"/>
      <c r="F37" s="48" t="n"/>
    </row>
  </sheetData>
  <mergeCells count="61">
    <mergeCell ref="A8"/>
    <mergeCell ref="D11:F11"/>
    <mergeCell ref="D13:F13"/>
    <mergeCell ref="A22"/>
    <mergeCell ref="B7:C7"/>
    <mergeCell ref="A35"/>
    <mergeCell ref="A29"/>
    <mergeCell ref="A20"/>
    <mergeCell ref="B31:F31"/>
    <mergeCell ref="A10"/>
    <mergeCell ref="B22:F22"/>
    <mergeCell ref="A28"/>
    <mergeCell ref="D7:F7"/>
    <mergeCell ref="A13"/>
    <mergeCell ref="A19"/>
    <mergeCell ref="B18:F18"/>
    <mergeCell ref="B27:F27"/>
    <mergeCell ref="B12:C12"/>
    <mergeCell ref="B21:F21"/>
    <mergeCell ref="A2:F2"/>
    <mergeCell ref="A31"/>
    <mergeCell ref="A33:F33"/>
    <mergeCell ref="A34"/>
    <mergeCell ref="A9"/>
    <mergeCell ref="B11:C11"/>
    <mergeCell ref="A14:F14"/>
    <mergeCell ref="A30"/>
    <mergeCell ref="D12:F12"/>
    <mergeCell ref="D9:F9"/>
    <mergeCell ref="A17:F17"/>
    <mergeCell ref="B23:F23"/>
    <mergeCell ref="A4:F4"/>
    <mergeCell ref="A25:F25"/>
    <mergeCell ref="D8:F8"/>
    <mergeCell ref="A11"/>
    <mergeCell ref="B8:C8"/>
    <mergeCell ref="A36"/>
    <mergeCell ref="B13:C13"/>
    <mergeCell ref="B29:F29"/>
    <mergeCell ref="B34:F34"/>
    <mergeCell ref="B28:F28"/>
    <mergeCell ref="B10:C10"/>
    <mergeCell ref="B19:F19"/>
    <mergeCell ref="B37:F37"/>
    <mergeCell ref="B9:C9"/>
    <mergeCell ref="A15:F15"/>
    <mergeCell ref="A37"/>
    <mergeCell ref="D10:F10"/>
    <mergeCell ref="A27"/>
    <mergeCell ref="B30:F30"/>
    <mergeCell ref="A12"/>
    <mergeCell ref="A18"/>
    <mergeCell ref="B20:F20"/>
    <mergeCell ref="A21"/>
    <mergeCell ref="A26"/>
    <mergeCell ref="A1:F1"/>
    <mergeCell ref="A6:F6"/>
    <mergeCell ref="B36:F36"/>
    <mergeCell ref="B26:F26"/>
    <mergeCell ref="A23"/>
    <mergeCell ref="B35:F3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F32"/>
  <sheetViews>
    <sheetView showGridLines="0" workbookViewId="0">
      <pane ySplit="5" topLeftCell="A6" activePane="bottomLeft" state="frozen"/>
      <selection pane="bottomLeft" activeCell="A1" sqref="A1"/>
    </sheetView>
  </sheetViews>
  <sheetFormatPr baseColWidth="8" defaultRowHeight="15"/>
  <cols>
    <col width="26" customWidth="1" min="1" max="1"/>
    <col width="20" customWidth="1" min="2" max="2"/>
    <col width="20" customWidth="1" min="3" max="3"/>
    <col width="20" customWidth="1" min="4" max="4"/>
    <col width="20" customWidth="1" min="5" max="5"/>
    <col width="18" customWidth="1" min="6" max="6"/>
  </cols>
  <sheetData>
    <row r="1" ht="26" customHeight="1">
      <c r="A1" s="1" t="inlineStr">
        <is>
          <t>CHASING PAYMENT LAWFULLY</t>
        </is>
      </c>
    </row>
    <row r="2" ht="14" customHeight="1">
      <c r="A2" s="2" t="inlineStr">
        <is>
          <t>Interest, the National Credit Act, prescription, and the order in which to escalate.</t>
        </is>
      </c>
    </row>
    <row r="3" ht="4" customHeight="1">
      <c r="A3" s="3" t="n"/>
      <c r="B3" s="3" t="n"/>
      <c r="C3" s="3" t="n"/>
      <c r="D3" s="3" t="n"/>
      <c r="E3" s="3" t="n"/>
      <c r="F3" s="3" t="n"/>
    </row>
    <row r="4" ht="17.5" customHeight="1">
      <c r="A4" s="7" t="inlineStr">
        <is>
          <t>Note: This sheet is guidance, not legal advice. Where an amount matters, take advice before you sue.</t>
        </is>
      </c>
    </row>
    <row r="6" ht="22" customHeight="1">
      <c r="A6" s="9" t="inlineStr">
        <is>
          <t>CHARGING INTEREST ON AN OVERDUE ACCOUNT</t>
        </is>
      </c>
      <c r="B6" s="10" t="n"/>
      <c r="C6" s="10" t="n"/>
      <c r="D6" s="10" t="n"/>
      <c r="E6" s="10" t="n"/>
      <c r="F6" s="10" t="n"/>
    </row>
    <row r="7" ht="29" customHeight="1">
      <c r="A7" s="46" t="inlineStr">
        <is>
          <t>You must have said so first</t>
        </is>
      </c>
      <c r="B7" s="47" t="inlineStr">
        <is>
          <t>You can only charge interest, or a late payment fee, if your quotation, invoice or terms said so before the account fell due. If they did not, you cannot invent it afterwards.</t>
        </is>
      </c>
      <c r="C7" s="48" t="n"/>
      <c r="D7" s="48" t="n"/>
      <c r="E7" s="48" t="n"/>
      <c r="F7" s="48" t="n"/>
    </row>
    <row r="8" ht="40.5" customHeight="1">
      <c r="A8" s="46" t="inlineStr">
        <is>
          <t>What it turns the account into</t>
        </is>
      </c>
      <c r="B8" s="47" t="inlineStr">
        <is>
          <t>The moment an account carries interest or a late fee for late payment, it becomes an incidental credit agreement under the National Credit Act 34 of 2005. Section 5(2) treats that agreement as coming into existence 20 business days after the day the interest first became payable.</t>
        </is>
      </c>
      <c r="C8" s="48" t="n"/>
      <c r="D8" s="48" t="n"/>
      <c r="E8" s="48" t="n"/>
      <c r="F8" s="48" t="n"/>
    </row>
    <row r="9" ht="29" customHeight="1">
      <c r="A9" s="46" t="inlineStr">
        <is>
          <t>The cap is 2% a month</t>
        </is>
      </c>
      <c r="B9" s="47" t="inlineStr">
        <is>
          <t>Interest on incidental credit may not exceed 2% a month, which is 24% a year. Anything above that is unlawful. Do not write two per cent above prime a month: that is far over the cap.</t>
        </is>
      </c>
      <c r="C9" s="48" t="n"/>
      <c r="D9" s="48" t="n"/>
      <c r="E9" s="48" t="n"/>
      <c r="F9" s="48" t="n"/>
    </row>
    <row r="10" ht="40.5" customHeight="1">
      <c r="A10" s="46" t="inlineStr">
        <is>
          <t>If you agreed no rate at all</t>
        </is>
      </c>
      <c r="B10" s="47" t="inlineStr">
        <is>
          <t>Where nothing was agreed and no rate is fixed by law or trade usage, you can claim interest at the prescribed rate, which is 10.50% a year with effect from 1 July 2026. It is repo plus 3.5 percentage points and it moves when the repo rate moves.</t>
        </is>
      </c>
      <c r="C10" s="48" t="n"/>
      <c r="D10" s="48" t="n"/>
      <c r="E10" s="48" t="n"/>
      <c r="F10" s="48" t="n"/>
    </row>
    <row r="11" ht="29" customHeight="1">
      <c r="A11" s="46" t="inlineStr">
        <is>
          <t>What you do not have to do</t>
        </is>
      </c>
      <c r="B11" s="47" t="inlineStr">
        <is>
          <t>You do not have to register as a credit provider, and the affordability assessment for reckless credit does not apply. Incidental credit is deliberately carved out of both.</t>
        </is>
      </c>
      <c r="C11" s="48" t="n"/>
      <c r="D11" s="48" t="n"/>
      <c r="E11" s="48" t="n"/>
      <c r="F11" s="48" t="n"/>
    </row>
    <row r="12" ht="40.5" customHeight="1">
      <c r="A12" s="46" t="inlineStr">
        <is>
          <t>What you do have to do</t>
        </is>
      </c>
      <c r="B12" s="47" t="inlineStr">
        <is>
          <t>Chapter 6 of the Act applies, which means a notice under section 129 in writing before you sue, proposing that the matter go to a debt counsellor, an alternative dispute resolution agent, a consumer court or an ombud. A summons issued without it is sent back.</t>
        </is>
      </c>
      <c r="C12" s="48" t="n"/>
      <c r="D12" s="48" t="n"/>
      <c r="E12" s="48" t="n"/>
      <c r="F12" s="48" t="n"/>
    </row>
    <row r="14" ht="22" customHeight="1">
      <c r="A14" s="9" t="inlineStr">
        <is>
          <t>THREE YEARS, AND HOW THE CLOCK STOPS</t>
        </is>
      </c>
      <c r="B14" s="10" t="n"/>
      <c r="C14" s="10" t="n"/>
      <c r="D14" s="10" t="n"/>
      <c r="E14" s="10" t="n"/>
      <c r="F14" s="10" t="n"/>
    </row>
    <row r="15" ht="29" customHeight="1">
      <c r="A15" s="46" t="inlineStr">
        <is>
          <t>Three years</t>
        </is>
      </c>
      <c r="B15" s="47" t="inlineStr">
        <is>
          <t>An ordinary trade debt prescribes three years after it becomes due, under section 11(d) of the Prescription Act 68 of 1969. After that it is extinguished and you cannot recover it, however clear the invoice was.</t>
        </is>
      </c>
      <c r="C15" s="48" t="n"/>
      <c r="D15" s="48" t="n"/>
      <c r="E15" s="48" t="n"/>
      <c r="F15" s="48" t="n"/>
    </row>
    <row r="16" ht="40.5" customHeight="1">
      <c r="A16" s="46" t="inlineStr">
        <is>
          <t>What restarts the clock</t>
        </is>
      </c>
      <c r="B16" s="47" t="inlineStr">
        <is>
          <t>A written acknowledgement of liability by the debtor interrupts prescription and the three years starts again. So does service of a summons, provided you take the claim through to judgment. An email saying I will pay you next month is worth asking for.</t>
        </is>
      </c>
      <c r="C16" s="48" t="n"/>
      <c r="D16" s="48" t="n"/>
      <c r="E16" s="48" t="n"/>
      <c r="F16" s="48" t="n"/>
    </row>
    <row r="17" ht="29" customHeight="1">
      <c r="A17" s="46" t="inlineStr">
        <is>
          <t>What does not restart it</t>
        </is>
      </c>
      <c r="B17" s="47" t="inlineStr">
        <is>
          <t>Sending another statement does not. Nor does a phone call you did not record or confirm in writing. Keep the acknowledgement, not the memory of it.</t>
        </is>
      </c>
      <c r="C17" s="48" t="n"/>
      <c r="D17" s="48" t="n"/>
      <c r="E17" s="48" t="n"/>
      <c r="F17" s="48" t="n"/>
    </row>
    <row r="18" ht="29" customHeight="1">
      <c r="A18" s="46" t="inlineStr">
        <is>
          <t>A practical rule</t>
        </is>
      </c>
      <c r="B18" s="47" t="inlineStr">
        <is>
          <t>Do not let a trade debt reach two years without a decision. Either it is collectable and you act, or it is not and you write it off through bad debts written off in the ledger, which is what B10 is for.</t>
        </is>
      </c>
      <c r="C18" s="48" t="n"/>
      <c r="D18" s="48" t="n"/>
      <c r="E18" s="48" t="n"/>
      <c r="F18" s="48" t="n"/>
    </row>
    <row r="20" ht="22" customHeight="1">
      <c r="A20" s="9" t="inlineStr">
        <is>
          <t>THE ESCALATION LADDER</t>
        </is>
      </c>
      <c r="B20" s="10" t="n"/>
      <c r="C20" s="10" t="n"/>
      <c r="D20" s="10" t="n"/>
      <c r="E20" s="10" t="n"/>
      <c r="F20" s="10" t="n"/>
    </row>
    <row r="21" ht="26" customHeight="1">
      <c r="A21" s="19" t="inlineStr">
        <is>
          <t>STEP</t>
        </is>
      </c>
      <c r="B21" s="19" t="inlineStr">
        <is>
          <t>WHEN</t>
        </is>
      </c>
      <c r="C21" s="44" t="n"/>
      <c r="D21" s="19" t="inlineStr">
        <is>
          <t>WHAT YOU SEND</t>
        </is>
      </c>
      <c r="E21" s="45" t="n"/>
      <c r="F21" s="44" t="n"/>
    </row>
    <row r="22" ht="40.5" customHeight="1">
      <c r="A22" s="46" t="inlineStr">
        <is>
          <t>1. The statement</t>
        </is>
      </c>
      <c r="B22" s="47" t="inlineStr">
        <is>
          <t>Same day every month</t>
        </is>
      </c>
      <c r="C22" s="48" t="n"/>
      <c r="D22" s="47" t="inlineStr">
        <is>
          <t>This workbook, emailed as a PDF with the invoices attached. Most accounts are paid because somebody was simply reminded.</t>
        </is>
      </c>
      <c r="E22" s="48" t="n"/>
      <c r="F22" s="48" t="n"/>
    </row>
    <row r="23" ht="40.5" customHeight="1">
      <c r="A23" s="46" t="inlineStr">
        <is>
          <t>2. Friendly reminder</t>
        </is>
      </c>
      <c r="B23" s="47" t="inlineStr">
        <is>
          <t>7 days after the due date</t>
        </is>
      </c>
      <c r="C23" s="48" t="n"/>
      <c r="D23" s="47" t="inlineStr">
        <is>
          <t>A telephone call to the person who signs the payments, followed by an email confirming what was agreed and by when. Write down the name.</t>
        </is>
      </c>
      <c r="E23" s="48" t="n"/>
      <c r="F23" s="48" t="n"/>
    </row>
    <row r="24" ht="52" customHeight="1">
      <c r="A24" s="46" t="inlineStr">
        <is>
          <t>3. Firm reminder</t>
        </is>
      </c>
      <c r="B24" s="47" t="inlineStr">
        <is>
          <t>21 days after the due date</t>
        </is>
      </c>
      <c r="C24" s="48" t="n"/>
      <c r="D24" s="47" t="inlineStr">
        <is>
          <t>An email or letter stating the amount, the due date that has passed, that interest is running at the rate in your terms, and a payment date. Stop supplying on account if your terms allow it.</t>
        </is>
      </c>
      <c r="E24" s="48" t="n"/>
      <c r="F24" s="48" t="n"/>
    </row>
    <row r="25" ht="40.5" customHeight="1">
      <c r="A25" s="46" t="inlineStr">
        <is>
          <t>4. Letter of demand</t>
        </is>
      </c>
      <c r="B25" s="47" t="inlineStr">
        <is>
          <t>45 days after the due date</t>
        </is>
      </c>
      <c r="C25" s="48" t="n"/>
      <c r="D25" s="47" t="inlineStr">
        <is>
          <t>The letter of demand template, D6, with this statement attached. It gives the debtor a last chance to pay before legal steps and it is the document a court will look for.</t>
        </is>
      </c>
      <c r="E25" s="48" t="n"/>
      <c r="F25" s="48" t="n"/>
    </row>
    <row r="26" ht="52" customHeight="1">
      <c r="A26" s="46" t="inlineStr">
        <is>
          <t>5. Section 129 notice</t>
        </is>
      </c>
      <c r="B26" s="47" t="inlineStr">
        <is>
          <t>Before any summons, where the account carries interest</t>
        </is>
      </c>
      <c r="C26" s="48" t="n"/>
      <c r="D26" s="47" t="inlineStr">
        <is>
          <t>The notice required by section 129 of the National Credit Act, in writing, drawing the default to the debtor's attention and proposing debt counselling or another dispute resolution route. Keep proof of delivery.</t>
        </is>
      </c>
      <c r="E26" s="48" t="n"/>
      <c r="F26" s="48" t="n"/>
    </row>
    <row r="27" ht="75" customHeight="1">
      <c r="A27" s="46" t="inlineStr">
        <is>
          <t>6. Legal action or handover</t>
        </is>
      </c>
      <c r="B27" s="47" t="inlineStr">
        <is>
          <t>After the notice periods have run</t>
        </is>
      </c>
      <c r="C27" s="48" t="n"/>
      <c r="D27" s="47" t="inlineStr">
        <is>
          <t>An attorney, or a debt collector registered with the Council for Debt Collectors. The Small Claims Court is cheap and needs no attorney, but only a person suing in their own name may use it, so a (Pty) Ltd or a CC must go to the Magistrate's Court. Check the current Small Claims Court limit before you rely on it.</t>
        </is>
      </c>
      <c r="E27" s="48" t="n"/>
      <c r="F27" s="48" t="n"/>
    </row>
    <row r="29" ht="29" customHeight="1">
      <c r="A29" s="7" t="inlineStr">
        <is>
          <t>Note: Do not hand an account over and keep chasing it yourself at the same time. Pick one route and tell the debtor which one you have taken.</t>
        </is>
      </c>
    </row>
    <row r="30" ht="29" customHeight="1">
      <c r="A30" s="7" t="inlineStr">
        <is>
          <t>Note: A debt collector may not charge the debtor more than the Debt Collectors Act allows, and their fee comes out of what you recover. Agree the fee in writing before you hand anything over.</t>
        </is>
      </c>
    </row>
    <row r="31" ht="29" customHeight="1">
      <c r="A31" s="7" t="inlineStr">
        <is>
          <t>Note: Write off what you are never going to collect. Carrying a dead debtor on the books overstates your assets, overstates your profit, and makes every ratio on your balance sheet look better than it is.</t>
        </is>
      </c>
    </row>
    <row r="32" ht="29" customHeight="1">
      <c r="A32" s="7" t="inlineStr">
        <is>
          <t>Note: rates, thresholds and fees quoted in this template were correct on 09 August 2026. Confirm the current figures on sars.gov.za, cipc.co.za or labour.gov.za before you rely on them.</t>
        </is>
      </c>
    </row>
  </sheetData>
  <mergeCells count="50">
    <mergeCell ref="A8"/>
    <mergeCell ref="B7:F7"/>
    <mergeCell ref="A17"/>
    <mergeCell ref="A22"/>
    <mergeCell ref="D27:F27"/>
    <mergeCell ref="B16:F16"/>
    <mergeCell ref="B25:C25"/>
    <mergeCell ref="B22:C22"/>
    <mergeCell ref="A10"/>
    <mergeCell ref="B27:C27"/>
    <mergeCell ref="B18:F18"/>
    <mergeCell ref="A2:F2"/>
    <mergeCell ref="B12:F12"/>
    <mergeCell ref="B21:C21"/>
    <mergeCell ref="A9"/>
    <mergeCell ref="A14:F14"/>
    <mergeCell ref="B11:F11"/>
    <mergeCell ref="A15"/>
    <mergeCell ref="A32:F32"/>
    <mergeCell ref="B23:C23"/>
    <mergeCell ref="A24"/>
    <mergeCell ref="A4:F4"/>
    <mergeCell ref="B8:F8"/>
    <mergeCell ref="A20:F20"/>
    <mergeCell ref="D25:F25"/>
    <mergeCell ref="A11"/>
    <mergeCell ref="B17:F17"/>
    <mergeCell ref="A29:F29"/>
    <mergeCell ref="D24:F24"/>
    <mergeCell ref="D23:F23"/>
    <mergeCell ref="B10:F10"/>
    <mergeCell ref="A7"/>
    <mergeCell ref="A25"/>
    <mergeCell ref="A31:F31"/>
    <mergeCell ref="A16"/>
    <mergeCell ref="D26:F26"/>
    <mergeCell ref="A30:F30"/>
    <mergeCell ref="B9:F9"/>
    <mergeCell ref="A27"/>
    <mergeCell ref="B24:C24"/>
    <mergeCell ref="A12"/>
    <mergeCell ref="A18"/>
    <mergeCell ref="A26"/>
    <mergeCell ref="B15:F15"/>
    <mergeCell ref="A1:F1"/>
    <mergeCell ref="D22:F22"/>
    <mergeCell ref="A6:F6"/>
    <mergeCell ref="B26:C26"/>
    <mergeCell ref="D21:F21"/>
    <mergeCell ref="A23"/>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2026-08-10T21:12:46Z</dcterms:created>
  <dcterms:modified xmlns:dcterms="http://purl.org/dc/terms/" xmlns:xsi="http://www.w3.org/2001/XMLSchema-instance" xsi:type="dcterms:W3CDTF">2026-08-10T21:12:46Z</dcterms:modified>
</cp:coreProperties>
</file>