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mpaign planner" sheetId="1" state="visible" r:id="rId1"/>
    <sheet xmlns:r="http://schemas.openxmlformats.org/officeDocument/2006/relationships" name="Consent register" sheetId="2" state="visible" r:id="rId2"/>
    <sheet xmlns:r="http://schemas.openxmlformats.org/officeDocument/2006/relationships" name="Before you send" sheetId="3" state="visible" r:id="rId3"/>
    <sheet xmlns:r="http://schemas.openxmlformats.org/officeDocument/2006/relationships" name="The law" sheetId="4" state="visible" r:id="rId4"/>
  </sheets>
  <definedNames>
    <definedName name="_xlnm.Print_Titles" localSheetId="0">'Campaign planner'!$16:$16</definedName>
    <definedName name="_xlnm.Print_Titles" localSheetId="1">'Consent register'!$13:$13</definedName>
    <definedName name="_xlnm.Print_Titles" localSheetId="2">'Before you send'!$14:$14</definedName>
  </definedNames>
  <calcPr calcId="124519" fullCalcOnLoad="1"/>
</workbook>
</file>

<file path=xl/styles.xml><?xml version="1.0" encoding="utf-8"?>
<styleSheet xmlns="http://schemas.openxmlformats.org/spreadsheetml/2006/main">
  <numFmts count="3">
    <numFmt numFmtId="164" formatCode="DD MMM YYYY"/>
    <numFmt numFmtId="165" formatCode="&quot;R&quot; #,##0.00"/>
    <numFmt numFmtId="166" formatCode="0.0%"/>
  </numFmts>
  <fonts count="26">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FFFFFF"/>
      <sz val="10"/>
    </font>
    <font>
      <name val="Arial"/>
      <i val="1"/>
      <color rgb="006B6870"/>
      <sz val="8.5"/>
    </font>
    <font>
      <name val="Arial"/>
      <b val="1"/>
      <color rgb="00222222"/>
      <sz val="10"/>
    </font>
    <font>
      <name val="Arial"/>
      <color rgb="000000FF"/>
      <sz val="10"/>
    </font>
    <font>
      <name val="Arial"/>
      <b val="1"/>
      <color rgb="000000FF"/>
      <sz val="10"/>
    </font>
    <font>
      <name val="Arial"/>
      <color rgb="006B6870"/>
      <sz val="9"/>
    </font>
    <font>
      <name val="Arial"/>
      <b val="1"/>
      <color rgb="00FFFFFF"/>
      <sz val="8.5"/>
    </font>
    <font>
      <name val="Arial"/>
      <color rgb="000000FF"/>
      <sz val="9.5"/>
    </font>
    <font>
      <name val="Arial"/>
      <color rgb="0021759B"/>
      <sz val="9.5"/>
    </font>
    <font>
      <name val="Arial"/>
      <color rgb="00C4830A"/>
      <sz val="9.5"/>
    </font>
    <font>
      <name val="Arial"/>
      <b val="1"/>
      <color rgb="00191C4A"/>
      <sz val="9.5"/>
    </font>
    <font>
      <name val="Arial"/>
      <b val="1"/>
      <color rgb="00191C4A"/>
      <sz val="10"/>
    </font>
    <font>
      <name val="Arial"/>
      <b val="1"/>
      <color rgb="00191C4A"/>
      <sz val="11"/>
    </font>
    <font>
      <name val="Arial"/>
      <b val="1"/>
      <color rgb="001D9E75"/>
      <sz val="11"/>
    </font>
    <font>
      <name val="Arial"/>
      <b val="1"/>
      <color rgb="00A32D2D"/>
      <sz val="11"/>
    </font>
    <font>
      <name val="Arial"/>
      <b val="1"/>
      <color rgb="0021759B"/>
      <sz val="11"/>
    </font>
    <font>
      <name val="Arial"/>
      <b val="1"/>
      <color rgb="00C4830A"/>
      <sz val="11"/>
    </font>
    <font>
      <name val="Arial"/>
      <i val="1"/>
      <color rgb="00C4830A"/>
      <sz val="8.5"/>
    </font>
    <font>
      <name val="Arial"/>
      <color rgb="00191C4A"/>
      <sz val="9.5"/>
    </font>
    <font>
      <name val="Arial"/>
      <b val="1"/>
      <color rgb="006B6870"/>
      <sz val="9.5"/>
    </font>
    <font>
      <name val="Arial"/>
      <b val="1"/>
      <color rgb="00FFFFFF"/>
      <sz val="9.5"/>
    </font>
  </fonts>
  <fills count="7">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
      <patternFill patternType="solid">
        <fgColor rgb="0021759B"/>
      </patternFill>
    </fill>
  </fills>
  <borders count="11">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top style="thin">
        <color rgb="00191C4A"/>
      </top>
      <bottom style="double">
        <color rgb="00191C4A"/>
      </bottom>
    </border>
    <border>
      <left/>
      <right/>
      <top style="thin">
        <color rgb="00191C4A"/>
      </top>
      <bottom/>
      <diagonal/>
    </border>
    <border>
      <left/>
      <right/>
      <top style="thin">
        <color rgb="00191C4A"/>
      </top>
      <bottom style="double">
        <color rgb="00191C4A"/>
      </bottom>
      <diagonal/>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s>
  <cellStyleXfs count="1">
    <xf numFmtId="0" fontId="0" fillId="0" borderId="0"/>
  </cellStyleXfs>
  <cellXfs count="58">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2" applyAlignment="1" pivotButton="0" quotePrefix="0" xfId="0">
      <alignment vertical="center" indent="1"/>
    </xf>
    <xf numFmtId="0" fontId="0" fillId="2" borderId="2" pivotButton="0" quotePrefix="0" xfId="0"/>
    <xf numFmtId="0" fontId="6" fillId="0" borderId="0" applyAlignment="1" pivotButton="0" quotePrefix="0" xfId="0">
      <alignment vertical="top" wrapText="1" indent="1"/>
    </xf>
    <xf numFmtId="0" fontId="7" fillId="0" borderId="0" applyAlignment="1" pivotButton="0" quotePrefix="0" xfId="0">
      <alignment vertical="center" wrapText="1" indent="1"/>
    </xf>
    <xf numFmtId="9" fontId="9" fillId="3" borderId="3" applyAlignment="1" pivotButton="0" quotePrefix="0" xfId="0">
      <alignment horizontal="right" vertical="center"/>
    </xf>
    <xf numFmtId="0" fontId="10" fillId="0" borderId="0" applyAlignment="1" pivotButton="0" quotePrefix="0" xfId="0">
      <alignment vertical="center" wrapText="1" indent="1"/>
    </xf>
    <xf numFmtId="10" fontId="9" fillId="3" borderId="3" applyAlignment="1" pivotButton="0" quotePrefix="0" xfId="0">
      <alignment horizontal="right" vertical="center"/>
    </xf>
    <xf numFmtId="0" fontId="11" fillId="2" borderId="3" applyAlignment="1" pivotButton="0" quotePrefix="0" xfId="0">
      <alignment horizontal="center" vertical="center" wrapText="1"/>
    </xf>
    <xf numFmtId="0" fontId="12" fillId="3" borderId="3" applyAlignment="1" pivotButton="0" quotePrefix="0" xfId="0">
      <alignment horizontal="left" vertical="center" indent="1"/>
    </xf>
    <xf numFmtId="164" fontId="12" fillId="3" borderId="3" applyAlignment="1" pivotButton="0" quotePrefix="0" xfId="0">
      <alignment horizontal="center" vertical="center"/>
    </xf>
    <xf numFmtId="1" fontId="12" fillId="3" borderId="3" applyAlignment="1" pivotButton="0" quotePrefix="0" xfId="0">
      <alignment horizontal="left" vertical="center" indent="1"/>
    </xf>
    <xf numFmtId="165" fontId="12" fillId="3" borderId="3" applyAlignment="1" pivotButton="0" quotePrefix="0" xfId="0">
      <alignment horizontal="right" vertical="center" indent="1"/>
    </xf>
    <xf numFmtId="166" fontId="13" fillId="4" borderId="3" applyAlignment="1" pivotButton="0" quotePrefix="0" xfId="0">
      <alignment horizontal="center" vertical="center" indent="1"/>
    </xf>
    <xf numFmtId="10" fontId="14" fillId="4" borderId="3" applyAlignment="1" pivotButton="0" quotePrefix="0" xfId="0">
      <alignment horizontal="center" vertical="center" indent="1"/>
    </xf>
    <xf numFmtId="0" fontId="15" fillId="4" borderId="3" applyAlignment="1" pivotButton="0" quotePrefix="0" xfId="0">
      <alignment horizontal="center" vertical="center" indent="1"/>
    </xf>
    <xf numFmtId="0" fontId="16" fillId="5" borderId="4" applyAlignment="1" pivotButton="0" quotePrefix="0" xfId="0">
      <alignment vertical="center" indent="1"/>
    </xf>
    <xf numFmtId="0" fontId="0" fillId="0" borderId="6" pivotButton="0" quotePrefix="0" xfId="0"/>
    <xf numFmtId="1" fontId="16" fillId="5" borderId="4" applyAlignment="1" pivotButton="0" quotePrefix="0" xfId="0">
      <alignment horizontal="right" vertical="center" indent="1"/>
    </xf>
    <xf numFmtId="165" fontId="16" fillId="5" borderId="4" applyAlignment="1" pivotButton="0" quotePrefix="0" xfId="0">
      <alignment horizontal="right" vertical="center" indent="1"/>
    </xf>
    <xf numFmtId="166" fontId="3" fillId="5" borderId="4" applyAlignment="1" pivotButton="0" quotePrefix="0" xfId="0">
      <alignment horizontal="center" vertical="center"/>
    </xf>
    <xf numFmtId="10" fontId="3" fillId="5" borderId="4" applyAlignment="1" pivotButton="0" quotePrefix="0" xfId="0">
      <alignment horizontal="center" vertical="center"/>
    </xf>
    <xf numFmtId="0" fontId="0" fillId="5" borderId="4" pivotButton="0" quotePrefix="0" xfId="0"/>
    <xf numFmtId="1" fontId="17" fillId="4" borderId="3" applyAlignment="1" pivotButton="0" quotePrefix="0" xfId="0">
      <alignment horizontal="right" vertical="center" indent="1"/>
    </xf>
    <xf numFmtId="1" fontId="18" fillId="4" borderId="3" applyAlignment="1" pivotButton="0" quotePrefix="0" xfId="0">
      <alignment horizontal="right" vertical="center" indent="1"/>
    </xf>
    <xf numFmtId="1" fontId="19" fillId="4" borderId="3" applyAlignment="1" pivotButton="0" quotePrefix="0" xfId="0">
      <alignment horizontal="right" vertical="center" indent="1"/>
    </xf>
    <xf numFmtId="166" fontId="20" fillId="4" borderId="3" applyAlignment="1" pivotButton="0" quotePrefix="0" xfId="0">
      <alignment horizontal="right" vertical="center" indent="1"/>
    </xf>
    <xf numFmtId="10" fontId="21" fillId="4" borderId="3" applyAlignment="1" pivotButton="0" quotePrefix="0" xfId="0">
      <alignment horizontal="right" vertical="center" indent="1"/>
    </xf>
    <xf numFmtId="165" fontId="18" fillId="4" borderId="3" applyAlignment="1" pivotButton="0" quotePrefix="0" xfId="0">
      <alignment horizontal="right" vertical="center" indent="1"/>
    </xf>
    <xf numFmtId="0" fontId="22" fillId="0" borderId="0" applyAlignment="1" pivotButton="0" quotePrefix="0" xfId="0">
      <alignment vertical="top" wrapText="1" indent="1"/>
    </xf>
    <xf numFmtId="0" fontId="12" fillId="3" borderId="3" applyAlignment="1" pivotButton="0" quotePrefix="0" xfId="0">
      <alignment horizontal="center" vertical="center"/>
    </xf>
    <xf numFmtId="0" fontId="15" fillId="4" borderId="3" applyAlignment="1" pivotButton="0" quotePrefix="0" xfId="0">
      <alignment horizontal="left" vertical="center" indent="1"/>
    </xf>
    <xf numFmtId="0" fontId="23" fillId="4" borderId="3" applyAlignment="1" pivotButton="0" quotePrefix="0" xfId="0">
      <alignment horizontal="left" vertical="center" indent="1"/>
    </xf>
    <xf numFmtId="1" fontId="21" fillId="4" borderId="3" applyAlignment="1" pivotButton="0" quotePrefix="0" xfId="0">
      <alignment horizontal="right" vertical="center" indent="1"/>
    </xf>
    <xf numFmtId="0" fontId="0" fillId="0" borderId="9" pivotButton="0" quotePrefix="0" xfId="0"/>
    <xf numFmtId="0" fontId="0" fillId="0" borderId="10" pivotButton="0" quotePrefix="0" xfId="0"/>
    <xf numFmtId="0" fontId="15" fillId="0" borderId="3" applyAlignment="1" pivotButton="0" quotePrefix="0" xfId="0">
      <alignment vertical="center" wrapText="1" indent="1"/>
    </xf>
    <xf numFmtId="0" fontId="0" fillId="0" borderId="3" pivotButton="0" quotePrefix="0" xfId="0"/>
    <xf numFmtId="0" fontId="10" fillId="0" borderId="3" applyAlignment="1" pivotButton="0" quotePrefix="0" xfId="0">
      <alignment vertical="center" wrapText="1" indent="1"/>
    </xf>
    <xf numFmtId="0" fontId="9" fillId="3" borderId="3" applyAlignment="1" pivotButton="0" quotePrefix="0" xfId="0">
      <alignment horizontal="center" vertical="center"/>
    </xf>
    <xf numFmtId="164" fontId="9" fillId="3" borderId="3" applyAlignment="1" pivotButton="0" quotePrefix="0" xfId="0">
      <alignment horizontal="right" vertical="center"/>
    </xf>
    <xf numFmtId="0" fontId="15" fillId="0" borderId="3" applyAlignment="1" pivotButton="0" quotePrefix="0" xfId="0">
      <alignment horizontal="center" vertical="center"/>
    </xf>
    <xf numFmtId="0" fontId="24" fillId="0" borderId="3" applyAlignment="1" pivotButton="0" quotePrefix="0" xfId="0">
      <alignment horizontal="center" vertical="center"/>
    </xf>
    <xf numFmtId="0" fontId="7" fillId="0" borderId="0" applyAlignment="1" pivotButton="0" quotePrefix="0" xfId="0">
      <alignment vertical="center" indent="1"/>
    </xf>
    <xf numFmtId="0" fontId="17" fillId="4" borderId="3" applyAlignment="1" pivotButton="0" quotePrefix="0" xfId="0">
      <alignment horizontal="left" vertical="center" indent="1"/>
    </xf>
    <xf numFmtId="0" fontId="25" fillId="6" borderId="2" applyAlignment="1" pivotButton="0" quotePrefix="0" xfId="0">
      <alignment vertical="center" indent="1"/>
    </xf>
    <xf numFmtId="0" fontId="0" fillId="6" borderId="2" pivotButton="0" quotePrefix="0" xfId="0"/>
    <xf numFmtId="165" fontId="9" fillId="3" borderId="3" applyAlignment="1" pivotButton="0" quotePrefix="0" xfId="0">
      <alignment horizontal="right" vertical="center"/>
    </xf>
    <xf numFmtId="4" fontId="9" fillId="3" borderId="3" applyAlignment="1" pivotButton="0" quotePrefix="0" xfId="0">
      <alignment horizontal="right" vertical="center"/>
    </xf>
    <xf numFmtId="165" fontId="17" fillId="4" borderId="3" applyAlignment="1" pivotButton="0" quotePrefix="0" xfId="0">
      <alignment horizontal="right" vertical="center" indent="1"/>
    </xf>
    <xf numFmtId="165" fontId="21" fillId="4" borderId="3" applyAlignment="1" pivotButton="0" quotePrefix="0" xfId="0">
      <alignment horizontal="right" vertical="center" indent="1"/>
    </xf>
    <xf numFmtId="0" fontId="23" fillId="0" borderId="3" applyAlignment="1" pivotButton="0" quotePrefix="0" xfId="0">
      <alignment vertical="center" wrapText="1" indent="1"/>
    </xf>
  </cellXfs>
  <cellStyles count="1">
    <cellStyle name="Normal" xfId="0" builtinId="0" hidden="0"/>
  </cellStyles>
  <dxfs count="5">
    <dxf>
      <font>
        <name val="Arial"/>
        <b val="1"/>
        <color rgb="001D9E75"/>
        <sz val="9.5"/>
      </font>
    </dxf>
    <dxf>
      <font>
        <name val="Arial"/>
        <b val="1"/>
        <color rgb="00A32D2D"/>
        <sz val="9.5"/>
      </font>
    </dxf>
    <dxf>
      <font>
        <name val="Arial"/>
        <b val="1"/>
        <color rgb="00C4830A"/>
        <sz val="9.5"/>
      </font>
    </dxf>
    <dxf>
      <font>
        <name val="Arial"/>
        <b val="1"/>
        <color rgb="001D9E75"/>
        <sz val="11"/>
      </font>
    </dxf>
    <dxf>
      <font>
        <name val="Arial"/>
        <b val="1"/>
        <color rgb="00A32D2D"/>
        <sz val="1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T53"/>
  <sheetViews>
    <sheetView showGridLines="0" workbookViewId="0">
      <pane ySplit="16" topLeftCell="A17" activePane="bottomLeft" state="frozen"/>
      <selection pane="bottomLeft" activeCell="A1" sqref="A1"/>
    </sheetView>
  </sheetViews>
  <sheetFormatPr baseColWidth="8" defaultRowHeight="15"/>
  <cols>
    <col width="22" customWidth="1" min="1" max="1"/>
    <col width="18" customWidth="1" min="2" max="2"/>
    <col width="20" customWidth="1" min="3" max="3"/>
    <col width="12" customWidth="1" min="4" max="4"/>
    <col width="26" customWidth="1" min="5" max="5"/>
    <col width="20" customWidth="1" min="6" max="6"/>
    <col width="18" customWidth="1" min="7" max="7"/>
    <col width="10" customWidth="1" min="8" max="8"/>
    <col width="11" customWidth="1" min="9" max="9"/>
    <col width="10" customWidth="1" min="10" max="10"/>
    <col width="10" customWidth="1" min="11" max="11"/>
    <col width="13" customWidth="1" min="12" max="12"/>
    <col width="9" customWidth="1" min="13" max="13"/>
    <col width="9" customWidth="1" min="14" max="14"/>
    <col width="14" customWidth="1" min="15" max="15"/>
    <col width="11" customWidth="1" min="16" max="16"/>
    <col width="11" customWidth="1" min="17" max="17"/>
    <col width="12" customWidth="1" min="18" max="18"/>
    <col width="12" customWidth="1" min="19" max="19"/>
    <col width="26" customWidth="1" min="20" max="20"/>
  </cols>
  <sheetData>
    <row r="1" ht="26" customHeight="1">
      <c r="A1" s="1" t="inlineStr">
        <is>
          <t>EMAIL AND SMS CAMPAIGN PLANNER</t>
        </is>
      </c>
    </row>
    <row r="2" ht="14" customHeight="1">
      <c r="A2" s="2" t="inlineStr">
        <is>
          <t>What you are sending, who it goes to, and what actually came back</t>
        </is>
      </c>
    </row>
    <row r="3" ht="4" customHeight="1">
      <c r="A3" s="3" t="n"/>
      <c r="B3" s="3" t="n"/>
      <c r="C3" s="3" t="n"/>
      <c r="D3" s="3" t="n"/>
      <c r="E3" s="3" t="n"/>
      <c r="F3" s="3" t="n"/>
      <c r="G3" s="3" t="n"/>
      <c r="H3" s="3" t="n"/>
      <c r="I3" s="3" t="n"/>
      <c r="J3" s="3" t="n"/>
      <c r="K3" s="3" t="n"/>
      <c r="L3" s="3" t="n"/>
      <c r="M3" s="3" t="n"/>
      <c r="N3" s="3" t="n"/>
      <c r="O3" s="3" t="n"/>
      <c r="P3" s="3" t="n"/>
      <c r="Q3" s="3" t="n"/>
      <c r="R3" s="3" t="n"/>
      <c r="S3" s="3" t="n"/>
      <c r="T3" s="3" t="n"/>
    </row>
    <row r="4" ht="15" customHeight="1">
      <c r="A4" s="4" t="inlineStr">
        <is>
          <t>[YOUR COMPANY NAME]</t>
        </is>
      </c>
      <c r="M4" s="5" t="inlineStr">
        <is>
          <t>[ Insert your logo in the space above ]</t>
        </is>
      </c>
    </row>
    <row r="5" ht="15" customHeight="1">
      <c r="A5" s="6" t="inlineStr">
        <is>
          <t>Reg No: [XXXX/XXXXXX/XX]</t>
        </is>
      </c>
      <c r="M5" s="5" t="inlineStr">
        <is>
          <t>VAT No: [4XXXXXXXXX] (if VAT registered)</t>
        </is>
      </c>
    </row>
    <row r="6" ht="15" customHeight="1">
      <c r="A6" s="6" t="inlineStr">
        <is>
          <t>[email@yourbusiness.co.za]</t>
        </is>
      </c>
      <c r="M6" s="5" t="inlineStr">
        <is>
          <t>[+27 XX XXX XXXX]</t>
        </is>
      </c>
    </row>
    <row r="8" ht="22" customHeight="1">
      <c r="A8" s="7" t="inlineStr">
        <is>
          <t>WHAT A HEALTHY RESULT LOOKS LIKE</t>
        </is>
      </c>
      <c r="B8" s="8" t="n"/>
      <c r="C8" s="8" t="n"/>
      <c r="D8" s="8" t="n"/>
      <c r="E8" s="8" t="n"/>
      <c r="F8" s="8" t="n"/>
      <c r="G8" s="8" t="n"/>
      <c r="H8" s="8" t="n"/>
      <c r="I8" s="8" t="n"/>
      <c r="J8" s="8" t="n"/>
      <c r="K8" s="8" t="n"/>
      <c r="L8" s="8" t="n"/>
      <c r="M8" s="8" t="n"/>
      <c r="N8" s="8" t="n"/>
      <c r="O8" s="8" t="n"/>
      <c r="P8" s="8" t="n"/>
      <c r="Q8" s="8" t="n"/>
      <c r="R8" s="8" t="n"/>
      <c r="S8" s="8" t="n"/>
      <c r="T8" s="8" t="n"/>
    </row>
    <row r="9" ht="17.5" customHeight="1">
      <c r="A9" s="9" t="inlineStr">
        <is>
          <t>Note: these three figures are rules of thumb from small business email marketing, not law and not statutory rates. Change them to whatever is normal for your own list, and the last column judges every campaign against your own numbers rather than someone else's.</t>
        </is>
      </c>
    </row>
    <row r="10" ht="24" customHeight="1">
      <c r="A10" s="10" t="inlineStr">
        <is>
          <t>Open rate you are aiming for</t>
        </is>
      </c>
      <c r="D10" s="11" t="n">
        <v>0.25</v>
      </c>
      <c r="E10" s="12" t="inlineStr">
        <is>
          <t>A small business list that people actually asked to join usually opens at 20% to 30%. A bought list opens in single figures, which is one of the ways you can tell it was bought.</t>
        </is>
      </c>
    </row>
    <row r="11" ht="22" customHeight="1">
      <c r="A11" s="10" t="inlineStr">
        <is>
          <t>Click rate you are aiming for</t>
        </is>
      </c>
      <c r="D11" s="11" t="n">
        <v>0.03</v>
      </c>
      <c r="E11" s="12" t="inlineStr">
        <is>
          <t>2% to 5% of everyone who received it is normal. Clicks matter more than opens, because a click is someone doing something.</t>
        </is>
      </c>
    </row>
    <row r="12" ht="24" customHeight="1">
      <c r="A12" s="10" t="inlineStr">
        <is>
          <t>Highest unsubscribe rate you will accept</t>
        </is>
      </c>
      <c r="D12" s="13" t="n">
        <v>0.005</v>
      </c>
      <c r="E12" s="12" t="inlineStr">
        <is>
          <t>Above about half a percent on a single send means the message did not match what people signed up for, or you are sending too often. Treat it as a warning, never as a nuisance.</t>
        </is>
      </c>
    </row>
    <row r="13" ht="29" customHeight="1">
      <c r="A13" s="9" t="inlineStr">
        <is>
          <t>Note: the click to open rate is clicks divided by opens rather than divided by everyone. It tells you whether the message delivered on the promise the subject line made. A high open rate with a low click to open rate means the subject line was better than the offer. Around 10% to 20% is normal.</t>
        </is>
      </c>
    </row>
    <row r="14" ht="17.5" customHeight="1">
      <c r="A14" s="9" t="inlineStr">
        <is>
          <t>Note: How to use this sheet: type only in the white cells, which show in blue text. The shaded cells work themselves out, so leave them alone. Notes in grey italic are guidance and can be deleted before you send the document.</t>
        </is>
      </c>
    </row>
    <row r="16" ht="46" customHeight="1">
      <c r="A16" s="14" t="inlineStr">
        <is>
          <t>CAMPAIGN NAME</t>
        </is>
      </c>
      <c r="B16" s="14" t="inlineStr">
        <is>
          <t>PURPOSE</t>
        </is>
      </c>
      <c r="C16" s="14" t="inlineStr">
        <is>
          <t>AUDIENCE SEGMENT</t>
        </is>
      </c>
      <c r="D16" s="14" t="inlineStr">
        <is>
          <t>SEND DATE</t>
        </is>
      </c>
      <c r="E16" s="14" t="inlineStr">
        <is>
          <t>SUBJECT LINE</t>
        </is>
      </c>
      <c r="F16" s="14" t="inlineStr">
        <is>
          <t>THE OFFER</t>
        </is>
      </c>
      <c r="G16" s="14" t="inlineStr">
        <is>
          <t>CALL TO ACTION</t>
        </is>
      </c>
      <c r="H16" s="14" t="inlineStr">
        <is>
          <t>LIST SIZE</t>
        </is>
      </c>
      <c r="I16" s="14" t="inlineStr">
        <is>
          <t>DELIVERED</t>
        </is>
      </c>
      <c r="J16" s="14" t="inlineStr">
        <is>
          <t>OPENED</t>
        </is>
      </c>
      <c r="K16" s="14" t="inlineStr">
        <is>
          <t>CLICKED</t>
        </is>
      </c>
      <c r="L16" s="14" t="inlineStr">
        <is>
          <t>UNSUBSCRIBED</t>
        </is>
      </c>
      <c r="M16" s="14" t="inlineStr">
        <is>
          <t>REPLIES</t>
        </is>
      </c>
      <c r="N16" s="14" t="inlineStr">
        <is>
          <t>SALES</t>
        </is>
      </c>
      <c r="O16" s="14" t="inlineStr">
        <is>
          <t>VALUE OF THE SALES</t>
        </is>
      </c>
      <c r="P16" s="14" t="inlineStr">
        <is>
          <t>OPEN RATE</t>
        </is>
      </c>
      <c r="Q16" s="14" t="inlineStr">
        <is>
          <t>CLICK RATE</t>
        </is>
      </c>
      <c r="R16" s="14" t="inlineStr">
        <is>
          <t>CLICK TO OPEN RATE</t>
        </is>
      </c>
      <c r="S16" s="14" t="inlineStr">
        <is>
          <t>UNSUBSCRIBE RATE</t>
        </is>
      </c>
      <c r="T16" s="14" t="inlineStr">
        <is>
          <t>HOW IT WENT</t>
        </is>
      </c>
    </row>
    <row r="17" ht="18" customHeight="1">
      <c r="A17" s="15" t="n"/>
      <c r="B17" s="15" t="n"/>
      <c r="C17" s="15" t="n"/>
      <c r="D17" s="16" t="n"/>
      <c r="E17" s="15" t="n"/>
      <c r="F17" s="15" t="n"/>
      <c r="G17" s="15" t="n"/>
      <c r="H17" s="17" t="n"/>
      <c r="I17" s="17" t="n"/>
      <c r="J17" s="17" t="n"/>
      <c r="K17" s="17" t="n"/>
      <c r="L17" s="17" t="n"/>
      <c r="M17" s="17" t="n"/>
      <c r="N17" s="17" t="n"/>
      <c r="O17" s="18" t="n"/>
      <c r="P17" s="19">
        <f>IF(N(I17)=0,"",J17/I17)</f>
        <v/>
      </c>
      <c r="Q17" s="19">
        <f>IF(N(I17)=0,"",K17/I17)</f>
        <v/>
      </c>
      <c r="R17" s="19">
        <f>IF(N(J17)=0,"",K17/J17)</f>
        <v/>
      </c>
      <c r="S17" s="20">
        <f>IF(N(I17)=0,"",L17/I17)</f>
        <v/>
      </c>
      <c r="T17" s="21">
        <f>IF(OR(A17="",N(I17)=0),"",IF(N(S17)&gt;N(INDEX(D:D,12)),"Unsubscribe rate too high",IF(N(P17)&lt;N(INDEX(D:D,10)),"Work on the subject line",IF(N(Q17)&lt;N(INDEX(D:D,11)),"Work on the offer or call","Good send"))))</f>
        <v/>
      </c>
    </row>
    <row r="18" ht="18" customHeight="1">
      <c r="A18" s="15" t="n"/>
      <c r="B18" s="15" t="n"/>
      <c r="C18" s="15" t="n"/>
      <c r="D18" s="16" t="n"/>
      <c r="E18" s="15" t="n"/>
      <c r="F18" s="15" t="n"/>
      <c r="G18" s="15" t="n"/>
      <c r="H18" s="17" t="n"/>
      <c r="I18" s="17" t="n"/>
      <c r="J18" s="17" t="n"/>
      <c r="K18" s="17" t="n"/>
      <c r="L18" s="17" t="n"/>
      <c r="M18" s="17" t="n"/>
      <c r="N18" s="17" t="n"/>
      <c r="O18" s="18" t="n"/>
      <c r="P18" s="19">
        <f>IF(N(I18)=0,"",J18/I18)</f>
        <v/>
      </c>
      <c r="Q18" s="19">
        <f>IF(N(I18)=0,"",K18/I18)</f>
        <v/>
      </c>
      <c r="R18" s="19">
        <f>IF(N(J18)=0,"",K18/J18)</f>
        <v/>
      </c>
      <c r="S18" s="20">
        <f>IF(N(I18)=0,"",L18/I18)</f>
        <v/>
      </c>
      <c r="T18" s="21">
        <f>IF(OR(A18="",N(I18)=0),"",IF(N(S18)&gt;N(INDEX(D:D,12)),"Unsubscribe rate too high",IF(N(P18)&lt;N(INDEX(D:D,10)),"Work on the subject line",IF(N(Q18)&lt;N(INDEX(D:D,11)),"Work on the offer or call","Good send"))))</f>
        <v/>
      </c>
    </row>
    <row r="19" ht="18" customHeight="1">
      <c r="A19" s="15" t="n"/>
      <c r="B19" s="15" t="n"/>
      <c r="C19" s="15" t="n"/>
      <c r="D19" s="16" t="n"/>
      <c r="E19" s="15" t="n"/>
      <c r="F19" s="15" t="n"/>
      <c r="G19" s="15" t="n"/>
      <c r="H19" s="17" t="n"/>
      <c r="I19" s="17" t="n"/>
      <c r="J19" s="17" t="n"/>
      <c r="K19" s="17" t="n"/>
      <c r="L19" s="17" t="n"/>
      <c r="M19" s="17" t="n"/>
      <c r="N19" s="17" t="n"/>
      <c r="O19" s="18" t="n"/>
      <c r="P19" s="19">
        <f>IF(N(I19)=0,"",J19/I19)</f>
        <v/>
      </c>
      <c r="Q19" s="19">
        <f>IF(N(I19)=0,"",K19/I19)</f>
        <v/>
      </c>
      <c r="R19" s="19">
        <f>IF(N(J19)=0,"",K19/J19)</f>
        <v/>
      </c>
      <c r="S19" s="20">
        <f>IF(N(I19)=0,"",L19/I19)</f>
        <v/>
      </c>
      <c r="T19" s="21">
        <f>IF(OR(A19="",N(I19)=0),"",IF(N(S19)&gt;N(INDEX(D:D,12)),"Unsubscribe rate too high",IF(N(P19)&lt;N(INDEX(D:D,10)),"Work on the subject line",IF(N(Q19)&lt;N(INDEX(D:D,11)),"Work on the offer or call","Good send"))))</f>
        <v/>
      </c>
    </row>
    <row r="20" ht="18" customHeight="1">
      <c r="A20" s="15" t="n"/>
      <c r="B20" s="15" t="n"/>
      <c r="C20" s="15" t="n"/>
      <c r="D20" s="16" t="n"/>
      <c r="E20" s="15" t="n"/>
      <c r="F20" s="15" t="n"/>
      <c r="G20" s="15" t="n"/>
      <c r="H20" s="17" t="n"/>
      <c r="I20" s="17" t="n"/>
      <c r="J20" s="17" t="n"/>
      <c r="K20" s="17" t="n"/>
      <c r="L20" s="17" t="n"/>
      <c r="M20" s="17" t="n"/>
      <c r="N20" s="17" t="n"/>
      <c r="O20" s="18" t="n"/>
      <c r="P20" s="19">
        <f>IF(N(I20)=0,"",J20/I20)</f>
        <v/>
      </c>
      <c r="Q20" s="19">
        <f>IF(N(I20)=0,"",K20/I20)</f>
        <v/>
      </c>
      <c r="R20" s="19">
        <f>IF(N(J20)=0,"",K20/J20)</f>
        <v/>
      </c>
      <c r="S20" s="20">
        <f>IF(N(I20)=0,"",L20/I20)</f>
        <v/>
      </c>
      <c r="T20" s="21">
        <f>IF(OR(A20="",N(I20)=0),"",IF(N(S20)&gt;N(INDEX(D:D,12)),"Unsubscribe rate too high",IF(N(P20)&lt;N(INDEX(D:D,10)),"Work on the subject line",IF(N(Q20)&lt;N(INDEX(D:D,11)),"Work on the offer or call","Good send"))))</f>
        <v/>
      </c>
    </row>
    <row r="21" ht="18" customHeight="1">
      <c r="A21" s="15" t="n"/>
      <c r="B21" s="15" t="n"/>
      <c r="C21" s="15" t="n"/>
      <c r="D21" s="16" t="n"/>
      <c r="E21" s="15" t="n"/>
      <c r="F21" s="15" t="n"/>
      <c r="G21" s="15" t="n"/>
      <c r="H21" s="17" t="n"/>
      <c r="I21" s="17" t="n"/>
      <c r="J21" s="17" t="n"/>
      <c r="K21" s="17" t="n"/>
      <c r="L21" s="17" t="n"/>
      <c r="M21" s="17" t="n"/>
      <c r="N21" s="17" t="n"/>
      <c r="O21" s="18" t="n"/>
      <c r="P21" s="19">
        <f>IF(N(I21)=0,"",J21/I21)</f>
        <v/>
      </c>
      <c r="Q21" s="19">
        <f>IF(N(I21)=0,"",K21/I21)</f>
        <v/>
      </c>
      <c r="R21" s="19">
        <f>IF(N(J21)=0,"",K21/J21)</f>
        <v/>
      </c>
      <c r="S21" s="20">
        <f>IF(N(I21)=0,"",L21/I21)</f>
        <v/>
      </c>
      <c r="T21" s="21">
        <f>IF(OR(A21="",N(I21)=0),"",IF(N(S21)&gt;N(INDEX(D:D,12)),"Unsubscribe rate too high",IF(N(P21)&lt;N(INDEX(D:D,10)),"Work on the subject line",IF(N(Q21)&lt;N(INDEX(D:D,11)),"Work on the offer or call","Good send"))))</f>
        <v/>
      </c>
    </row>
    <row r="22" ht="18" customHeight="1">
      <c r="A22" s="15" t="n"/>
      <c r="B22" s="15" t="n"/>
      <c r="C22" s="15" t="n"/>
      <c r="D22" s="16" t="n"/>
      <c r="E22" s="15" t="n"/>
      <c r="F22" s="15" t="n"/>
      <c r="G22" s="15" t="n"/>
      <c r="H22" s="17" t="n"/>
      <c r="I22" s="17" t="n"/>
      <c r="J22" s="17" t="n"/>
      <c r="K22" s="17" t="n"/>
      <c r="L22" s="17" t="n"/>
      <c r="M22" s="17" t="n"/>
      <c r="N22" s="17" t="n"/>
      <c r="O22" s="18" t="n"/>
      <c r="P22" s="19">
        <f>IF(N(I22)=0,"",J22/I22)</f>
        <v/>
      </c>
      <c r="Q22" s="19">
        <f>IF(N(I22)=0,"",K22/I22)</f>
        <v/>
      </c>
      <c r="R22" s="19">
        <f>IF(N(J22)=0,"",K22/J22)</f>
        <v/>
      </c>
      <c r="S22" s="20">
        <f>IF(N(I22)=0,"",L22/I22)</f>
        <v/>
      </c>
      <c r="T22" s="21">
        <f>IF(OR(A22="",N(I22)=0),"",IF(N(S22)&gt;N(INDEX(D:D,12)),"Unsubscribe rate too high",IF(N(P22)&lt;N(INDEX(D:D,10)),"Work on the subject line",IF(N(Q22)&lt;N(INDEX(D:D,11)),"Work on the offer or call","Good send"))))</f>
        <v/>
      </c>
    </row>
    <row r="23" ht="18" customHeight="1">
      <c r="A23" s="15" t="n"/>
      <c r="B23" s="15" t="n"/>
      <c r="C23" s="15" t="n"/>
      <c r="D23" s="16" t="n"/>
      <c r="E23" s="15" t="n"/>
      <c r="F23" s="15" t="n"/>
      <c r="G23" s="15" t="n"/>
      <c r="H23" s="17" t="n"/>
      <c r="I23" s="17" t="n"/>
      <c r="J23" s="17" t="n"/>
      <c r="K23" s="17" t="n"/>
      <c r="L23" s="17" t="n"/>
      <c r="M23" s="17" t="n"/>
      <c r="N23" s="17" t="n"/>
      <c r="O23" s="18" t="n"/>
      <c r="P23" s="19">
        <f>IF(N(I23)=0,"",J23/I23)</f>
        <v/>
      </c>
      <c r="Q23" s="19">
        <f>IF(N(I23)=0,"",K23/I23)</f>
        <v/>
      </c>
      <c r="R23" s="19">
        <f>IF(N(J23)=0,"",K23/J23)</f>
        <v/>
      </c>
      <c r="S23" s="20">
        <f>IF(N(I23)=0,"",L23/I23)</f>
        <v/>
      </c>
      <c r="T23" s="21">
        <f>IF(OR(A23="",N(I23)=0),"",IF(N(S23)&gt;N(INDEX(D:D,12)),"Unsubscribe rate too high",IF(N(P23)&lt;N(INDEX(D:D,10)),"Work on the subject line",IF(N(Q23)&lt;N(INDEX(D:D,11)),"Work on the offer or call","Good send"))))</f>
        <v/>
      </c>
    </row>
    <row r="24" ht="18" customHeight="1">
      <c r="A24" s="15" t="n"/>
      <c r="B24" s="15" t="n"/>
      <c r="C24" s="15" t="n"/>
      <c r="D24" s="16" t="n"/>
      <c r="E24" s="15" t="n"/>
      <c r="F24" s="15" t="n"/>
      <c r="G24" s="15" t="n"/>
      <c r="H24" s="17" t="n"/>
      <c r="I24" s="17" t="n"/>
      <c r="J24" s="17" t="n"/>
      <c r="K24" s="17" t="n"/>
      <c r="L24" s="17" t="n"/>
      <c r="M24" s="17" t="n"/>
      <c r="N24" s="17" t="n"/>
      <c r="O24" s="18" t="n"/>
      <c r="P24" s="19">
        <f>IF(N(I24)=0,"",J24/I24)</f>
        <v/>
      </c>
      <c r="Q24" s="19">
        <f>IF(N(I24)=0,"",K24/I24)</f>
        <v/>
      </c>
      <c r="R24" s="19">
        <f>IF(N(J24)=0,"",K24/J24)</f>
        <v/>
      </c>
      <c r="S24" s="20">
        <f>IF(N(I24)=0,"",L24/I24)</f>
        <v/>
      </c>
      <c r="T24" s="21">
        <f>IF(OR(A24="",N(I24)=0),"",IF(N(S24)&gt;N(INDEX(D:D,12)),"Unsubscribe rate too high",IF(N(P24)&lt;N(INDEX(D:D,10)),"Work on the subject line",IF(N(Q24)&lt;N(INDEX(D:D,11)),"Work on the offer or call","Good send"))))</f>
        <v/>
      </c>
    </row>
    <row r="25" ht="18" customHeight="1">
      <c r="A25" s="15" t="n"/>
      <c r="B25" s="15" t="n"/>
      <c r="C25" s="15" t="n"/>
      <c r="D25" s="16" t="n"/>
      <c r="E25" s="15" t="n"/>
      <c r="F25" s="15" t="n"/>
      <c r="G25" s="15" t="n"/>
      <c r="H25" s="17" t="n"/>
      <c r="I25" s="17" t="n"/>
      <c r="J25" s="17" t="n"/>
      <c r="K25" s="17" t="n"/>
      <c r="L25" s="17" t="n"/>
      <c r="M25" s="17" t="n"/>
      <c r="N25" s="17" t="n"/>
      <c r="O25" s="18" t="n"/>
      <c r="P25" s="19">
        <f>IF(N(I25)=0,"",J25/I25)</f>
        <v/>
      </c>
      <c r="Q25" s="19">
        <f>IF(N(I25)=0,"",K25/I25)</f>
        <v/>
      </c>
      <c r="R25" s="19">
        <f>IF(N(J25)=0,"",K25/J25)</f>
        <v/>
      </c>
      <c r="S25" s="20">
        <f>IF(N(I25)=0,"",L25/I25)</f>
        <v/>
      </c>
      <c r="T25" s="21">
        <f>IF(OR(A25="",N(I25)=0),"",IF(N(S25)&gt;N(INDEX(D:D,12)),"Unsubscribe rate too high",IF(N(P25)&lt;N(INDEX(D:D,10)),"Work on the subject line",IF(N(Q25)&lt;N(INDEX(D:D,11)),"Work on the offer or call","Good send"))))</f>
        <v/>
      </c>
    </row>
    <row r="26" ht="18" customHeight="1">
      <c r="A26" s="15" t="n"/>
      <c r="B26" s="15" t="n"/>
      <c r="C26" s="15" t="n"/>
      <c r="D26" s="16" t="n"/>
      <c r="E26" s="15" t="n"/>
      <c r="F26" s="15" t="n"/>
      <c r="G26" s="15" t="n"/>
      <c r="H26" s="17" t="n"/>
      <c r="I26" s="17" t="n"/>
      <c r="J26" s="17" t="n"/>
      <c r="K26" s="17" t="n"/>
      <c r="L26" s="17" t="n"/>
      <c r="M26" s="17" t="n"/>
      <c r="N26" s="17" t="n"/>
      <c r="O26" s="18" t="n"/>
      <c r="P26" s="19">
        <f>IF(N(I26)=0,"",J26/I26)</f>
        <v/>
      </c>
      <c r="Q26" s="19">
        <f>IF(N(I26)=0,"",K26/I26)</f>
        <v/>
      </c>
      <c r="R26" s="19">
        <f>IF(N(J26)=0,"",K26/J26)</f>
        <v/>
      </c>
      <c r="S26" s="20">
        <f>IF(N(I26)=0,"",L26/I26)</f>
        <v/>
      </c>
      <c r="T26" s="21">
        <f>IF(OR(A26="",N(I26)=0),"",IF(N(S26)&gt;N(INDEX(D:D,12)),"Unsubscribe rate too high",IF(N(P26)&lt;N(INDEX(D:D,10)),"Work on the subject line",IF(N(Q26)&lt;N(INDEX(D:D,11)),"Work on the offer or call","Good send"))))</f>
        <v/>
      </c>
    </row>
    <row r="27" ht="18" customHeight="1">
      <c r="A27" s="15" t="n"/>
      <c r="B27" s="15" t="n"/>
      <c r="C27" s="15" t="n"/>
      <c r="D27" s="16" t="n"/>
      <c r="E27" s="15" t="n"/>
      <c r="F27" s="15" t="n"/>
      <c r="G27" s="15" t="n"/>
      <c r="H27" s="17" t="n"/>
      <c r="I27" s="17" t="n"/>
      <c r="J27" s="17" t="n"/>
      <c r="K27" s="17" t="n"/>
      <c r="L27" s="17" t="n"/>
      <c r="M27" s="17" t="n"/>
      <c r="N27" s="17" t="n"/>
      <c r="O27" s="18" t="n"/>
      <c r="P27" s="19">
        <f>IF(N(I27)=0,"",J27/I27)</f>
        <v/>
      </c>
      <c r="Q27" s="19">
        <f>IF(N(I27)=0,"",K27/I27)</f>
        <v/>
      </c>
      <c r="R27" s="19">
        <f>IF(N(J27)=0,"",K27/J27)</f>
        <v/>
      </c>
      <c r="S27" s="20">
        <f>IF(N(I27)=0,"",L27/I27)</f>
        <v/>
      </c>
      <c r="T27" s="21">
        <f>IF(OR(A27="",N(I27)=0),"",IF(N(S27)&gt;N(INDEX(D:D,12)),"Unsubscribe rate too high",IF(N(P27)&lt;N(INDEX(D:D,10)),"Work on the subject line",IF(N(Q27)&lt;N(INDEX(D:D,11)),"Work on the offer or call","Good send"))))</f>
        <v/>
      </c>
    </row>
    <row r="28" ht="18" customHeight="1">
      <c r="A28" s="15" t="n"/>
      <c r="B28" s="15" t="n"/>
      <c r="C28" s="15" t="n"/>
      <c r="D28" s="16" t="n"/>
      <c r="E28" s="15" t="n"/>
      <c r="F28" s="15" t="n"/>
      <c r="G28" s="15" t="n"/>
      <c r="H28" s="17" t="n"/>
      <c r="I28" s="17" t="n"/>
      <c r="J28" s="17" t="n"/>
      <c r="K28" s="17" t="n"/>
      <c r="L28" s="17" t="n"/>
      <c r="M28" s="17" t="n"/>
      <c r="N28" s="17" t="n"/>
      <c r="O28" s="18" t="n"/>
      <c r="P28" s="19">
        <f>IF(N(I28)=0,"",J28/I28)</f>
        <v/>
      </c>
      <c r="Q28" s="19">
        <f>IF(N(I28)=0,"",K28/I28)</f>
        <v/>
      </c>
      <c r="R28" s="19">
        <f>IF(N(J28)=0,"",K28/J28)</f>
        <v/>
      </c>
      <c r="S28" s="20">
        <f>IF(N(I28)=0,"",L28/I28)</f>
        <v/>
      </c>
      <c r="T28" s="21">
        <f>IF(OR(A28="",N(I28)=0),"",IF(N(S28)&gt;N(INDEX(D:D,12)),"Unsubscribe rate too high",IF(N(P28)&lt;N(INDEX(D:D,10)),"Work on the subject line",IF(N(Q28)&lt;N(INDEX(D:D,11)),"Work on the offer or call","Good send"))))</f>
        <v/>
      </c>
    </row>
    <row r="29" ht="18" customHeight="1">
      <c r="A29" s="15" t="n"/>
      <c r="B29" s="15" t="n"/>
      <c r="C29" s="15" t="n"/>
      <c r="D29" s="16" t="n"/>
      <c r="E29" s="15" t="n"/>
      <c r="F29" s="15" t="n"/>
      <c r="G29" s="15" t="n"/>
      <c r="H29" s="17" t="n"/>
      <c r="I29" s="17" t="n"/>
      <c r="J29" s="17" t="n"/>
      <c r="K29" s="17" t="n"/>
      <c r="L29" s="17" t="n"/>
      <c r="M29" s="17" t="n"/>
      <c r="N29" s="17" t="n"/>
      <c r="O29" s="18" t="n"/>
      <c r="P29" s="19">
        <f>IF(N(I29)=0,"",J29/I29)</f>
        <v/>
      </c>
      <c r="Q29" s="19">
        <f>IF(N(I29)=0,"",K29/I29)</f>
        <v/>
      </c>
      <c r="R29" s="19">
        <f>IF(N(J29)=0,"",K29/J29)</f>
        <v/>
      </c>
      <c r="S29" s="20">
        <f>IF(N(I29)=0,"",L29/I29)</f>
        <v/>
      </c>
      <c r="T29" s="21">
        <f>IF(OR(A29="",N(I29)=0),"",IF(N(S29)&gt;N(INDEX(D:D,12)),"Unsubscribe rate too high",IF(N(P29)&lt;N(INDEX(D:D,10)),"Work on the subject line",IF(N(Q29)&lt;N(INDEX(D:D,11)),"Work on the offer or call","Good send"))))</f>
        <v/>
      </c>
    </row>
    <row r="30" ht="18" customHeight="1">
      <c r="A30" s="15" t="n"/>
      <c r="B30" s="15" t="n"/>
      <c r="C30" s="15" t="n"/>
      <c r="D30" s="16" t="n"/>
      <c r="E30" s="15" t="n"/>
      <c r="F30" s="15" t="n"/>
      <c r="G30" s="15" t="n"/>
      <c r="H30" s="17" t="n"/>
      <c r="I30" s="17" t="n"/>
      <c r="J30" s="17" t="n"/>
      <c r="K30" s="17" t="n"/>
      <c r="L30" s="17" t="n"/>
      <c r="M30" s="17" t="n"/>
      <c r="N30" s="17" t="n"/>
      <c r="O30" s="18" t="n"/>
      <c r="P30" s="19">
        <f>IF(N(I30)=0,"",J30/I30)</f>
        <v/>
      </c>
      <c r="Q30" s="19">
        <f>IF(N(I30)=0,"",K30/I30)</f>
        <v/>
      </c>
      <c r="R30" s="19">
        <f>IF(N(J30)=0,"",K30/J30)</f>
        <v/>
      </c>
      <c r="S30" s="20">
        <f>IF(N(I30)=0,"",L30/I30)</f>
        <v/>
      </c>
      <c r="T30" s="21">
        <f>IF(OR(A30="",N(I30)=0),"",IF(N(S30)&gt;N(INDEX(D:D,12)),"Unsubscribe rate too high",IF(N(P30)&lt;N(INDEX(D:D,10)),"Work on the subject line",IF(N(Q30)&lt;N(INDEX(D:D,11)),"Work on the offer or call","Good send"))))</f>
        <v/>
      </c>
    </row>
    <row r="31" ht="18" customHeight="1">
      <c r="A31" s="15" t="n"/>
      <c r="B31" s="15" t="n"/>
      <c r="C31" s="15" t="n"/>
      <c r="D31" s="16" t="n"/>
      <c r="E31" s="15" t="n"/>
      <c r="F31" s="15" t="n"/>
      <c r="G31" s="15" t="n"/>
      <c r="H31" s="17" t="n"/>
      <c r="I31" s="17" t="n"/>
      <c r="J31" s="17" t="n"/>
      <c r="K31" s="17" t="n"/>
      <c r="L31" s="17" t="n"/>
      <c r="M31" s="17" t="n"/>
      <c r="N31" s="17" t="n"/>
      <c r="O31" s="18" t="n"/>
      <c r="P31" s="19">
        <f>IF(N(I31)=0,"",J31/I31)</f>
        <v/>
      </c>
      <c r="Q31" s="19">
        <f>IF(N(I31)=0,"",K31/I31)</f>
        <v/>
      </c>
      <c r="R31" s="19">
        <f>IF(N(J31)=0,"",K31/J31)</f>
        <v/>
      </c>
      <c r="S31" s="20">
        <f>IF(N(I31)=0,"",L31/I31)</f>
        <v/>
      </c>
      <c r="T31" s="21">
        <f>IF(OR(A31="",N(I31)=0),"",IF(N(S31)&gt;N(INDEX(D:D,12)),"Unsubscribe rate too high",IF(N(P31)&lt;N(INDEX(D:D,10)),"Work on the subject line",IF(N(Q31)&lt;N(INDEX(D:D,11)),"Work on the offer or call","Good send"))))</f>
        <v/>
      </c>
    </row>
    <row r="32" ht="18" customHeight="1">
      <c r="A32" s="15" t="n"/>
      <c r="B32" s="15" t="n"/>
      <c r="C32" s="15" t="n"/>
      <c r="D32" s="16" t="n"/>
      <c r="E32" s="15" t="n"/>
      <c r="F32" s="15" t="n"/>
      <c r="G32" s="15" t="n"/>
      <c r="H32" s="17" t="n"/>
      <c r="I32" s="17" t="n"/>
      <c r="J32" s="17" t="n"/>
      <c r="K32" s="17" t="n"/>
      <c r="L32" s="17" t="n"/>
      <c r="M32" s="17" t="n"/>
      <c r="N32" s="17" t="n"/>
      <c r="O32" s="18" t="n"/>
      <c r="P32" s="19">
        <f>IF(N(I32)=0,"",J32/I32)</f>
        <v/>
      </c>
      <c r="Q32" s="19">
        <f>IF(N(I32)=0,"",K32/I32)</f>
        <v/>
      </c>
      <c r="R32" s="19">
        <f>IF(N(J32)=0,"",K32/J32)</f>
        <v/>
      </c>
      <c r="S32" s="20">
        <f>IF(N(I32)=0,"",L32/I32)</f>
        <v/>
      </c>
      <c r="T32" s="21">
        <f>IF(OR(A32="",N(I32)=0),"",IF(N(S32)&gt;N(INDEX(D:D,12)),"Unsubscribe rate too high",IF(N(P32)&lt;N(INDEX(D:D,10)),"Work on the subject line",IF(N(Q32)&lt;N(INDEX(D:D,11)),"Work on the offer or call","Good send"))))</f>
        <v/>
      </c>
    </row>
    <row r="33" ht="18" customHeight="1">
      <c r="A33" s="15" t="n"/>
      <c r="B33" s="15" t="n"/>
      <c r="C33" s="15" t="n"/>
      <c r="D33" s="16" t="n"/>
      <c r="E33" s="15" t="n"/>
      <c r="F33" s="15" t="n"/>
      <c r="G33" s="15" t="n"/>
      <c r="H33" s="17" t="n"/>
      <c r="I33" s="17" t="n"/>
      <c r="J33" s="17" t="n"/>
      <c r="K33" s="17" t="n"/>
      <c r="L33" s="17" t="n"/>
      <c r="M33" s="17" t="n"/>
      <c r="N33" s="17" t="n"/>
      <c r="O33" s="18" t="n"/>
      <c r="P33" s="19">
        <f>IF(N(I33)=0,"",J33/I33)</f>
        <v/>
      </c>
      <c r="Q33" s="19">
        <f>IF(N(I33)=0,"",K33/I33)</f>
        <v/>
      </c>
      <c r="R33" s="19">
        <f>IF(N(J33)=0,"",K33/J33)</f>
        <v/>
      </c>
      <c r="S33" s="20">
        <f>IF(N(I33)=0,"",L33/I33)</f>
        <v/>
      </c>
      <c r="T33" s="21">
        <f>IF(OR(A33="",N(I33)=0),"",IF(N(S33)&gt;N(INDEX(D:D,12)),"Unsubscribe rate too high",IF(N(P33)&lt;N(INDEX(D:D,10)),"Work on the subject line",IF(N(Q33)&lt;N(INDEX(D:D,11)),"Work on the offer or call","Good send"))))</f>
        <v/>
      </c>
    </row>
    <row r="34" ht="18" customHeight="1">
      <c r="A34" s="15" t="n"/>
      <c r="B34" s="15" t="n"/>
      <c r="C34" s="15" t="n"/>
      <c r="D34" s="16" t="n"/>
      <c r="E34" s="15" t="n"/>
      <c r="F34" s="15" t="n"/>
      <c r="G34" s="15" t="n"/>
      <c r="H34" s="17" t="n"/>
      <c r="I34" s="17" t="n"/>
      <c r="J34" s="17" t="n"/>
      <c r="K34" s="17" t="n"/>
      <c r="L34" s="17" t="n"/>
      <c r="M34" s="17" t="n"/>
      <c r="N34" s="17" t="n"/>
      <c r="O34" s="18" t="n"/>
      <c r="P34" s="19">
        <f>IF(N(I34)=0,"",J34/I34)</f>
        <v/>
      </c>
      <c r="Q34" s="19">
        <f>IF(N(I34)=0,"",K34/I34)</f>
        <v/>
      </c>
      <c r="R34" s="19">
        <f>IF(N(J34)=0,"",K34/J34)</f>
        <v/>
      </c>
      <c r="S34" s="20">
        <f>IF(N(I34)=0,"",L34/I34)</f>
        <v/>
      </c>
      <c r="T34" s="21">
        <f>IF(OR(A34="",N(I34)=0),"",IF(N(S34)&gt;N(INDEX(D:D,12)),"Unsubscribe rate too high",IF(N(P34)&lt;N(INDEX(D:D,10)),"Work on the subject line",IF(N(Q34)&lt;N(INDEX(D:D,11)),"Work on the offer or call","Good send"))))</f>
        <v/>
      </c>
    </row>
    <row r="35" ht="18" customHeight="1">
      <c r="A35" s="15" t="n"/>
      <c r="B35" s="15" t="n"/>
      <c r="C35" s="15" t="n"/>
      <c r="D35" s="16" t="n"/>
      <c r="E35" s="15" t="n"/>
      <c r="F35" s="15" t="n"/>
      <c r="G35" s="15" t="n"/>
      <c r="H35" s="17" t="n"/>
      <c r="I35" s="17" t="n"/>
      <c r="J35" s="17" t="n"/>
      <c r="K35" s="17" t="n"/>
      <c r="L35" s="17" t="n"/>
      <c r="M35" s="17" t="n"/>
      <c r="N35" s="17" t="n"/>
      <c r="O35" s="18" t="n"/>
      <c r="P35" s="19">
        <f>IF(N(I35)=0,"",J35/I35)</f>
        <v/>
      </c>
      <c r="Q35" s="19">
        <f>IF(N(I35)=0,"",K35/I35)</f>
        <v/>
      </c>
      <c r="R35" s="19">
        <f>IF(N(J35)=0,"",K35/J35)</f>
        <v/>
      </c>
      <c r="S35" s="20">
        <f>IF(N(I35)=0,"",L35/I35)</f>
        <v/>
      </c>
      <c r="T35" s="21">
        <f>IF(OR(A35="",N(I35)=0),"",IF(N(S35)&gt;N(INDEX(D:D,12)),"Unsubscribe rate too high",IF(N(P35)&lt;N(INDEX(D:D,10)),"Work on the subject line",IF(N(Q35)&lt;N(INDEX(D:D,11)),"Work on the offer or call","Good send"))))</f>
        <v/>
      </c>
    </row>
    <row r="36" ht="18" customHeight="1">
      <c r="A36" s="15" t="n"/>
      <c r="B36" s="15" t="n"/>
      <c r="C36" s="15" t="n"/>
      <c r="D36" s="16" t="n"/>
      <c r="E36" s="15" t="n"/>
      <c r="F36" s="15" t="n"/>
      <c r="G36" s="15" t="n"/>
      <c r="H36" s="17" t="n"/>
      <c r="I36" s="17" t="n"/>
      <c r="J36" s="17" t="n"/>
      <c r="K36" s="17" t="n"/>
      <c r="L36" s="17" t="n"/>
      <c r="M36" s="17" t="n"/>
      <c r="N36" s="17" t="n"/>
      <c r="O36" s="18" t="n"/>
      <c r="P36" s="19">
        <f>IF(N(I36)=0,"",J36/I36)</f>
        <v/>
      </c>
      <c r="Q36" s="19">
        <f>IF(N(I36)=0,"",K36/I36)</f>
        <v/>
      </c>
      <c r="R36" s="19">
        <f>IF(N(J36)=0,"",K36/J36)</f>
        <v/>
      </c>
      <c r="S36" s="20">
        <f>IF(N(I36)=0,"",L36/I36)</f>
        <v/>
      </c>
      <c r="T36" s="21">
        <f>IF(OR(A36="",N(I36)=0),"",IF(N(S36)&gt;N(INDEX(D:D,12)),"Unsubscribe rate too high",IF(N(P36)&lt;N(INDEX(D:D,10)),"Work on the subject line",IF(N(Q36)&lt;N(INDEX(D:D,11)),"Work on the offer or call","Good send"))))</f>
        <v/>
      </c>
    </row>
    <row r="37" ht="22" customHeight="1">
      <c r="A37" s="22" t="inlineStr">
        <is>
          <t>TOTALS FOR EVERY CAMPAIGN ABOVE</t>
        </is>
      </c>
      <c r="B37" s="23" t="n"/>
      <c r="C37" s="23" t="n"/>
      <c r="D37" s="23" t="n"/>
      <c r="E37" s="23" t="n"/>
      <c r="F37" s="23" t="n"/>
      <c r="G37" s="23" t="n"/>
      <c r="H37" s="24">
        <f>SUM(H17:H36)</f>
        <v/>
      </c>
      <c r="I37" s="24">
        <f>SUM(I17:I36)</f>
        <v/>
      </c>
      <c r="J37" s="24">
        <f>SUM(J17:J36)</f>
        <v/>
      </c>
      <c r="K37" s="24">
        <f>SUM(K17:K36)</f>
        <v/>
      </c>
      <c r="L37" s="24">
        <f>SUM(L17:L36)</f>
        <v/>
      </c>
      <c r="M37" s="24">
        <f>SUM(M17:M36)</f>
        <v/>
      </c>
      <c r="N37" s="24">
        <f>SUM(N17:N36)</f>
        <v/>
      </c>
      <c r="O37" s="25">
        <f>SUM(O17:O36)</f>
        <v/>
      </c>
      <c r="P37" s="26">
        <f>IF(I37=0,"",J37/I37)</f>
        <v/>
      </c>
      <c r="Q37" s="26">
        <f>IF(I37=0,"",K37/I37)</f>
        <v/>
      </c>
      <c r="R37" s="26">
        <f>IF(J37=0,"",K37/J37)</f>
        <v/>
      </c>
      <c r="S37" s="27">
        <f>IF(I37=0,"",L37/I37)</f>
        <v/>
      </c>
      <c r="T37" s="28" t="n"/>
    </row>
    <row r="39" ht="22" customHeight="1">
      <c r="A39" s="7" t="inlineStr">
        <is>
          <t>WHAT THE WHOLE LIST IS DOING</t>
        </is>
      </c>
      <c r="B39" s="8" t="n"/>
      <c r="C39" s="8" t="n"/>
      <c r="D39" s="8" t="n"/>
      <c r="E39" s="8" t="n"/>
      <c r="F39" s="8" t="n"/>
      <c r="G39" s="8" t="n"/>
      <c r="H39" s="8" t="n"/>
      <c r="I39" s="8" t="n"/>
      <c r="J39" s="8" t="n"/>
      <c r="K39" s="8" t="n"/>
      <c r="L39" s="8" t="n"/>
      <c r="M39" s="8" t="n"/>
      <c r="N39" s="8" t="n"/>
      <c r="O39" s="8" t="n"/>
      <c r="P39" s="8" t="n"/>
      <c r="Q39" s="8" t="n"/>
      <c r="R39" s="8" t="n"/>
      <c r="S39" s="8" t="n"/>
      <c r="T39" s="8" t="n"/>
    </row>
    <row r="40" ht="24" customHeight="1">
      <c r="A40" s="10" t="inlineStr">
        <is>
          <t>Campaigns you have recorded</t>
        </is>
      </c>
      <c r="E40" s="29">
        <f>COUNTA(A17:A36)</f>
        <v/>
      </c>
      <c r="F40" s="12" t="inlineStr">
        <is>
          <t>One line per send.</t>
        </is>
      </c>
    </row>
    <row r="41" ht="24" customHeight="1">
      <c r="A41" s="10" t="inlineStr">
        <is>
          <t>Good sends</t>
        </is>
      </c>
      <c r="E41" s="30">
        <f>COUNTIF(T17:T36,"Good send")</f>
        <v/>
      </c>
      <c r="F41" s="12" t="inlineStr">
        <is>
          <t>Sends that beat both of your own targets and stayed under your unsubscribe limit.</t>
        </is>
      </c>
    </row>
    <row r="42" ht="24" customHeight="1">
      <c r="A42" s="10" t="inlineStr">
        <is>
          <t>Sends where the unsubscribe rate was too high</t>
        </is>
      </c>
      <c r="E42" s="31">
        <f>COUNTIF(T17:T36,"Unsubscribe rate too high")</f>
        <v/>
      </c>
      <c r="F42" s="12" t="inlineStr">
        <is>
          <t>Look at what those campaigns had in common. Usually it is frequency, or an offer that had nothing to do with what people signed up for.</t>
        </is>
      </c>
    </row>
    <row r="43" ht="24" customHeight="1">
      <c r="A43" s="10" t="inlineStr">
        <is>
          <t>Overall open rate</t>
        </is>
      </c>
      <c r="E43" s="32">
        <f>IF(N(I37)=0,"",J37/I37)</f>
        <v/>
      </c>
      <c r="F43" s="12" t="inlineStr">
        <is>
          <t>Every open divided by everything delivered.</t>
        </is>
      </c>
    </row>
    <row r="44" ht="24" customHeight="1">
      <c r="A44" s="10" t="inlineStr">
        <is>
          <t>Overall click rate</t>
        </is>
      </c>
      <c r="E44" s="32">
        <f>IF(N(I37)=0,"",K37/I37)</f>
        <v/>
      </c>
      <c r="F44" s="12" t="inlineStr">
        <is>
          <t>Every click divided by everything delivered.</t>
        </is>
      </c>
    </row>
    <row r="45" ht="24" customHeight="1">
      <c r="A45" s="10" t="inlineStr">
        <is>
          <t>Overall click to open rate</t>
        </is>
      </c>
      <c r="E45" s="32">
        <f>IF(N(J37)=0,"",K37/J37)</f>
        <v/>
      </c>
      <c r="F45" s="12" t="inlineStr">
        <is>
          <t>Clicks divided by opens. This is the honest measure of whether your content matched your subject line.</t>
        </is>
      </c>
    </row>
    <row r="46" ht="24" customHeight="1">
      <c r="A46" s="10" t="inlineStr">
        <is>
          <t>Overall unsubscribe rate</t>
        </is>
      </c>
      <c r="E46" s="33">
        <f>IF(N(I37)=0,"",L37/I37)</f>
        <v/>
      </c>
      <c r="F46" s="12" t="inlineStr">
        <is>
          <t>Every unsubscribe divided by everything delivered.</t>
        </is>
      </c>
    </row>
    <row r="47" ht="24" customHeight="1">
      <c r="A47" s="10" t="inlineStr">
        <is>
          <t>People who have left your list altogether</t>
        </is>
      </c>
      <c r="E47" s="31">
        <f>L37</f>
        <v/>
      </c>
      <c r="F47" s="12" t="inlineStr">
        <is>
          <t>Take every one of them straight to the Consent register and fill in an opt out date. The law requires you to act on it, and it has to happen before your next send.</t>
        </is>
      </c>
    </row>
    <row r="48" ht="24" customHeight="1">
      <c r="A48" s="10" t="inlineStr">
        <is>
          <t>Total value of the sales these campaigns produced</t>
        </is>
      </c>
      <c r="E48" s="34">
        <f>O37</f>
        <v/>
      </c>
      <c r="F48" s="12" t="inlineStr">
        <is>
          <t>What the whole programme has actually earned you.</t>
        </is>
      </c>
    </row>
    <row r="49" ht="24" customHeight="1">
      <c r="A49" s="10" t="inlineStr">
        <is>
          <t>Value per email delivered</t>
        </is>
      </c>
      <c r="E49" s="34">
        <f>IF(N(I37)=0,"",O37/I37)</f>
        <v/>
      </c>
      <c r="F49" s="12" t="inlineStr">
        <is>
          <t>The number that tells you whether this is worth your time. Compare it with what the sending platform costs you per message.</t>
        </is>
      </c>
    </row>
    <row r="51" ht="17.5" customHeight="1">
      <c r="A51" s="9" t="inlineStr">
        <is>
          <t>Note: delivered is not the same as sent. Bounces, full mailboxes and blocked addresses come off. Every rate on this sheet is worked out against delivered, because a message that never arrived tells you nothing about your subject line.</t>
        </is>
      </c>
    </row>
    <row r="52" ht="17.5" customHeight="1">
      <c r="A52" s="35" t="inlineStr">
        <is>
          <t>Important: before you send any of these, work through the Before you send sheet, and make sure every address on the list shows a green status on the Consent register. Sending to someone you may not lawfully market to is not fixed by a good open rate.</t>
        </is>
      </c>
    </row>
    <row r="53" ht="17.5" customHeight="1">
      <c r="A53" s="9" t="inlineStr">
        <is>
          <t>Note: every message has to carry your identity and a working way to opt out. That is POPIA section 69(4), section 45 of the ECT Act and section 11 of the Consumer Protection Act, all at once. The wording to use is on The law sheet.</t>
        </is>
      </c>
    </row>
  </sheetData>
  <mergeCells count="40">
    <mergeCell ref="E11:T11"/>
    <mergeCell ref="A9:T9"/>
    <mergeCell ref="A39:T39"/>
    <mergeCell ref="F42:T42"/>
    <mergeCell ref="F45:T45"/>
    <mergeCell ref="A43:D43"/>
    <mergeCell ref="F41:T41"/>
    <mergeCell ref="M5:T5"/>
    <mergeCell ref="A51:T51"/>
    <mergeCell ref="A12:C12"/>
    <mergeCell ref="A44:D44"/>
    <mergeCell ref="A1:T1"/>
    <mergeCell ref="A40:D40"/>
    <mergeCell ref="F47:T47"/>
    <mergeCell ref="A48:D48"/>
    <mergeCell ref="F46:T46"/>
    <mergeCell ref="E12:T12"/>
    <mergeCell ref="A49:D49"/>
    <mergeCell ref="F43:T43"/>
    <mergeCell ref="A10:C10"/>
    <mergeCell ref="A45:D45"/>
    <mergeCell ref="F48:T48"/>
    <mergeCell ref="M6:T6"/>
    <mergeCell ref="F49:T49"/>
    <mergeCell ref="M4:T4"/>
    <mergeCell ref="A2:T2"/>
    <mergeCell ref="A41:D41"/>
    <mergeCell ref="A46:D46"/>
    <mergeCell ref="A14:T14"/>
    <mergeCell ref="A37:G37"/>
    <mergeCell ref="F44:T44"/>
    <mergeCell ref="A8:T8"/>
    <mergeCell ref="E10:T10"/>
    <mergeCell ref="A11:C11"/>
    <mergeCell ref="A53:T53"/>
    <mergeCell ref="A52:T52"/>
    <mergeCell ref="A47:D47"/>
    <mergeCell ref="A42:D42"/>
    <mergeCell ref="F40:T40"/>
    <mergeCell ref="A13:T13"/>
  </mergeCells>
  <conditionalFormatting sqref="T17:T36">
    <cfRule type="cellIs" priority="1" operator="equal" dxfId="0">
      <formula>"Good send"</formula>
    </cfRule>
    <cfRule type="cellIs" priority="2" operator="equal" dxfId="1">
      <formula>"Unsubscribe rate too high"</formula>
    </cfRule>
    <cfRule type="expression" priority="3" dxfId="2">
      <formula>LEFT($T17,4)="Work"</formula>
    </cfRule>
  </conditionalFormatting>
  <conditionalFormatting sqref="P17:P36">
    <cfRule type="expression" priority="4" dxfId="0">
      <formula>AND($P17&lt;&gt;"",$P17&gt;=$D$10)</formula>
    </cfRule>
    <cfRule type="expression" priority="5" dxfId="2">
      <formula>AND($P17&lt;&gt;"",$P17&lt;$D$10)</formula>
    </cfRule>
  </conditionalFormatting>
  <conditionalFormatting sqref="S17:S36">
    <cfRule type="expression" priority="6" dxfId="1">
      <formula>AND($S17&lt;&gt;"",$S17&gt;$D$12)</formula>
    </cfRule>
  </conditionalFormatting>
  <dataValidations count="1">
    <dataValidation sqref="B17:B36" showDropDown="0" showInputMessage="1" showErrorMessage="1" allowBlank="1" errorTitle="Choose from the list" error="Pick one of the options in the dropdown." promptTitle="Select" prompt="Why you are sending this. If you cannot pick one, the campaign is not ready." type="list">
      <formula1>"New product or service,Special offer,Newsletter,Win back past customers,Event invitation,Seasonal campaign,Follow up on a quote,Price change notice"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L86"/>
  <sheetViews>
    <sheetView showGridLines="0" workbookViewId="0">
      <pane ySplit="13" topLeftCell="A14" activePane="bottomLeft" state="frozen"/>
      <selection pane="bottomLeft" activeCell="A1" sqref="A1"/>
    </sheetView>
  </sheetViews>
  <sheetFormatPr baseColWidth="8" defaultRowHeight="15"/>
  <cols>
    <col width="22" customWidth="1" min="1" max="1"/>
    <col width="26" customWidth="1" min="2" max="2"/>
    <col width="32" customWidth="1" min="3" max="3"/>
    <col width="14" customWidth="1" min="4" max="4"/>
    <col width="22" customWidth="1" min="5" max="5"/>
    <col width="12" customWidth="1" min="6" max="6"/>
    <col width="15" customWidth="1" min="7" max="7"/>
    <col width="15" customWidth="1" min="8" max="8"/>
    <col width="17" customWidth="1" min="9" max="9"/>
    <col width="13" customWidth="1" min="10" max="10"/>
    <col width="34" customWidth="1" min="11" max="11"/>
    <col width="46" customWidth="1" min="12" max="12"/>
  </cols>
  <sheetData>
    <row r="1" ht="26" customHeight="1">
      <c r="A1" s="1" t="inlineStr">
        <is>
          <t>CONSENT REGISTER</t>
        </is>
      </c>
    </row>
    <row r="2" ht="14" customHeight="1">
      <c r="A2" s="2" t="inlineStr">
        <is>
          <t>Who you may lawfully market to, worked out for you from the POPIA section 69 rules</t>
        </is>
      </c>
    </row>
    <row r="3" ht="4" customHeight="1">
      <c r="A3" s="3" t="n"/>
      <c r="B3" s="3" t="n"/>
      <c r="C3" s="3" t="n"/>
      <c r="D3" s="3" t="n"/>
      <c r="E3" s="3" t="n"/>
      <c r="F3" s="3" t="n"/>
      <c r="G3" s="3" t="n"/>
      <c r="H3" s="3" t="n"/>
      <c r="I3" s="3" t="n"/>
      <c r="J3" s="3" t="n"/>
      <c r="K3" s="3" t="n"/>
      <c r="L3" s="3" t="n"/>
    </row>
    <row r="4" ht="15" customHeight="1">
      <c r="A4" s="4" t="inlineStr">
        <is>
          <t>[YOUR COMPANY NAME]</t>
        </is>
      </c>
      <c r="G4" s="5" t="inlineStr">
        <is>
          <t>[ Insert your logo in the space above ]</t>
        </is>
      </c>
    </row>
    <row r="5" ht="15" customHeight="1">
      <c r="A5" s="6" t="inlineStr">
        <is>
          <t>Reg No: [XXXX/XXXXXX/XX]</t>
        </is>
      </c>
      <c r="G5" s="5" t="inlineStr">
        <is>
          <t>VAT No: [4XXXXXXXXX] (if VAT registered)</t>
        </is>
      </c>
    </row>
    <row r="6" ht="15" customHeight="1">
      <c r="A6" s="6" t="inlineStr">
        <is>
          <t>[email@yourbusiness.co.za]</t>
        </is>
      </c>
      <c r="G6" s="5" t="inlineStr">
        <is>
          <t>[+27 XX XXX XXXX]</t>
        </is>
      </c>
    </row>
    <row r="8" ht="17.5" customHeight="1">
      <c r="A8" s="9" t="inlineStr">
        <is>
          <t>Note: How to use this sheet: type only in the white cells, which show in blue text. The shaded cells work themselves out, so leave them alone. Notes in grey italic are guidance and can be deleted before you send the document.</t>
        </is>
      </c>
    </row>
    <row r="9" ht="29" customHeight="1">
      <c r="A9" s="9" t="inlineStr">
        <is>
          <t>Note: POPIA section 69(1) prohibits direct marketing by electronic communication, which includes email, SMS, fax and automatic calling machines, unless the person has given consent, or is already your customer and the narrower section 69(3) exception fits. This sheet works out which of those two you are relying on, for every contact, and tells you when neither applies.</t>
        </is>
      </c>
    </row>
    <row r="10" ht="17.5" customHeight="1">
      <c r="A10" s="9" t="inlineStr">
        <is>
          <t>Note: the last two columns are worked out for you. Do not overtype them. If the answer is not what you expected, change the answer in one of the columns to its left, because that is where the law actually looks.</t>
        </is>
      </c>
    </row>
    <row r="11" ht="17.5" customHeight="1">
      <c r="A11" s="35" t="inlineStr">
        <is>
          <t>Important: you carry the onus of proving consent, under POPIA section 11(2). That is the whole reason this sheet exists. Keep the signed Form 4, the screenshot of the tick box or the call recording with it.</t>
        </is>
      </c>
    </row>
    <row r="13" ht="62" customHeight="1">
      <c r="A13" s="14" t="inlineStr">
        <is>
          <t>CONTACT NAME</t>
        </is>
      </c>
      <c r="B13" s="14" t="inlineStr">
        <is>
          <t>EMAIL ADDRESS OR MOBILE NUMBER</t>
        </is>
      </c>
      <c r="C13" s="14" t="inlineStr">
        <is>
          <t>HOW CONSENT WAS OBTAINED</t>
        </is>
      </c>
      <c r="D13" s="14" t="inlineStr">
        <is>
          <t>DATE CONSENT WAS GIVEN</t>
        </is>
      </c>
      <c r="E13" s="14" t="inlineStr">
        <is>
          <t>WHERE THEIR DETAILS CAME FROM</t>
        </is>
      </c>
      <c r="F13" s="14" t="inlineStr">
        <is>
          <t>EXISTING CUSTOMER</t>
        </is>
      </c>
      <c r="G13" s="14" t="inlineStr">
        <is>
          <t>DETAILS OBTAINED WHEN THEY BOUGHT FROM YOU</t>
        </is>
      </c>
      <c r="H13" s="14" t="inlineStr">
        <is>
          <t>YOU ARE MARKETING YOUR OWN SIMILAR GOODS OR SERVICES</t>
        </is>
      </c>
      <c r="I13" s="14" t="inlineStr">
        <is>
          <t>OPPORTUNITY TO OBJECT GIVEN AT COLLECTION AND ON EVERY MESSAGE</t>
        </is>
      </c>
      <c r="J13" s="14" t="inlineStr">
        <is>
          <t>OPT OUT DATE</t>
        </is>
      </c>
      <c r="K13" s="14" t="inlineStr">
        <is>
          <t>MAY YOU MARKET TO THIS PERSON</t>
        </is>
      </c>
      <c r="L13" s="14" t="inlineStr">
        <is>
          <t>WHAT TO DO NEXT</t>
        </is>
      </c>
    </row>
    <row r="14" ht="20" customHeight="1">
      <c r="A14" s="15" t="n"/>
      <c r="B14" s="15" t="n"/>
      <c r="C14" s="15" t="n"/>
      <c r="D14" s="16" t="n"/>
      <c r="E14" s="15" t="n"/>
      <c r="F14" s="36" t="n"/>
      <c r="G14" s="36" t="n"/>
      <c r="H14" s="36" t="n"/>
      <c r="I14" s="36" t="n"/>
      <c r="J14" s="16" t="n"/>
      <c r="K14" s="37">
        <f>IF(A14="","",IF(J14&lt;&gt;"","Do not market: opted out",IF(C14="Consent refused","Do not market: consent refused",IF(C14="Asked once and no reply","Do not market: one approach used",IF(AND(C14&lt;&gt;"",C14&lt;&gt;"No consent obtained",D14=""),"Add the date consent was given",IF(AND(C14&lt;&gt;"",C14&lt;&gt;"No consent obtained",D14&lt;&gt;""),"You may market: consent on record",IF(AND(F14="Yes",G14="Yes",H14="Yes",I14="Yes"),"You may market: customer exception",IF(F14="Yes","Do not market: exception not met","Do not market: ask once on Form 4"))))))))</f>
        <v/>
      </c>
      <c r="L14" s="38">
        <f>IF(K14="","",IF(K14="You may market: consent on record","Keep the proof of consent for as long as you market to this person.",IF(K14="You may market: customer exception","Your own similar goods or services only. Free and easy opt out in every message.",IF(K14="Do not market: ask once on Form 4","One approach only. Send Form 4 and record the answer here.",IF(K14="Do not market: opted out","Keep them on your suppression list. Never message them again.",IF(K14="Do not market: consent refused","You may never ask again. Buying the same name on another list does not reset this.",IF(K14="Do not market: one approach used","Section 69(2) allows one approach only. Leave them alone.",IF(K14="Add the date consent was given","Fill in column D. You have to be able to prove when consent was given.","Fix columns G to I or get consent on Form 4."))))))))</f>
        <v/>
      </c>
    </row>
    <row r="15" ht="20" customHeight="1">
      <c r="A15" s="15" t="n"/>
      <c r="B15" s="15" t="n"/>
      <c r="C15" s="15" t="n"/>
      <c r="D15" s="16" t="n"/>
      <c r="E15" s="15" t="n"/>
      <c r="F15" s="36" t="n"/>
      <c r="G15" s="36" t="n"/>
      <c r="H15" s="36" t="n"/>
      <c r="I15" s="36" t="n"/>
      <c r="J15" s="16" t="n"/>
      <c r="K15" s="37">
        <f>IF(A15="","",IF(J15&lt;&gt;"","Do not market: opted out",IF(C15="Consent refused","Do not market: consent refused",IF(C15="Asked once and no reply","Do not market: one approach used",IF(AND(C15&lt;&gt;"",C15&lt;&gt;"No consent obtained",D15=""),"Add the date consent was given",IF(AND(C15&lt;&gt;"",C15&lt;&gt;"No consent obtained",D15&lt;&gt;""),"You may market: consent on record",IF(AND(F15="Yes",G15="Yes",H15="Yes",I15="Yes"),"You may market: customer exception",IF(F15="Yes","Do not market: exception not met","Do not market: ask once on Form 4"))))))))</f>
        <v/>
      </c>
      <c r="L15" s="38">
        <f>IF(K15="","",IF(K15="You may market: consent on record","Keep the proof of consent for as long as you market to this person.",IF(K15="You may market: customer exception","Your own similar goods or services only. Free and easy opt out in every message.",IF(K15="Do not market: ask once on Form 4","One approach only. Send Form 4 and record the answer here.",IF(K15="Do not market: opted out","Keep them on your suppression list. Never message them again.",IF(K15="Do not market: consent refused","You may never ask again. Buying the same name on another list does not reset this.",IF(K15="Do not market: one approach used","Section 69(2) allows one approach only. Leave them alone.",IF(K15="Add the date consent was given","Fill in column D. You have to be able to prove when consent was given.","Fix columns G to I or get consent on Form 4."))))))))</f>
        <v/>
      </c>
    </row>
    <row r="16" ht="20" customHeight="1">
      <c r="A16" s="15" t="n"/>
      <c r="B16" s="15" t="n"/>
      <c r="C16" s="15" t="n"/>
      <c r="D16" s="16" t="n"/>
      <c r="E16" s="15" t="n"/>
      <c r="F16" s="36" t="n"/>
      <c r="G16" s="36" t="n"/>
      <c r="H16" s="36" t="n"/>
      <c r="I16" s="36" t="n"/>
      <c r="J16" s="16" t="n"/>
      <c r="K16" s="37">
        <f>IF(A16="","",IF(J16&lt;&gt;"","Do not market: opted out",IF(C16="Consent refused","Do not market: consent refused",IF(C16="Asked once and no reply","Do not market: one approach used",IF(AND(C16&lt;&gt;"",C16&lt;&gt;"No consent obtained",D16=""),"Add the date consent was given",IF(AND(C16&lt;&gt;"",C16&lt;&gt;"No consent obtained",D16&lt;&gt;""),"You may market: consent on record",IF(AND(F16="Yes",G16="Yes",H16="Yes",I16="Yes"),"You may market: customer exception",IF(F16="Yes","Do not market: exception not met","Do not market: ask once on Form 4"))))))))</f>
        <v/>
      </c>
      <c r="L16" s="38">
        <f>IF(K16="","",IF(K16="You may market: consent on record","Keep the proof of consent for as long as you market to this person.",IF(K16="You may market: customer exception","Your own similar goods or services only. Free and easy opt out in every message.",IF(K16="Do not market: ask once on Form 4","One approach only. Send Form 4 and record the answer here.",IF(K16="Do not market: opted out","Keep them on your suppression list. Never message them again.",IF(K16="Do not market: consent refused","You may never ask again. Buying the same name on another list does not reset this.",IF(K16="Do not market: one approach used","Section 69(2) allows one approach only. Leave them alone.",IF(K16="Add the date consent was given","Fill in column D. You have to be able to prove when consent was given.","Fix columns G to I or get consent on Form 4."))))))))</f>
        <v/>
      </c>
    </row>
    <row r="17" ht="20" customHeight="1">
      <c r="A17" s="15" t="n"/>
      <c r="B17" s="15" t="n"/>
      <c r="C17" s="15" t="n"/>
      <c r="D17" s="16" t="n"/>
      <c r="E17" s="15" t="n"/>
      <c r="F17" s="36" t="n"/>
      <c r="G17" s="36" t="n"/>
      <c r="H17" s="36" t="n"/>
      <c r="I17" s="36" t="n"/>
      <c r="J17" s="16" t="n"/>
      <c r="K17" s="37">
        <f>IF(A17="","",IF(J17&lt;&gt;"","Do not market: opted out",IF(C17="Consent refused","Do not market: consent refused",IF(C17="Asked once and no reply","Do not market: one approach used",IF(AND(C17&lt;&gt;"",C17&lt;&gt;"No consent obtained",D17=""),"Add the date consent was given",IF(AND(C17&lt;&gt;"",C17&lt;&gt;"No consent obtained",D17&lt;&gt;""),"You may market: consent on record",IF(AND(F17="Yes",G17="Yes",H17="Yes",I17="Yes"),"You may market: customer exception",IF(F17="Yes","Do not market: exception not met","Do not market: ask once on Form 4"))))))))</f>
        <v/>
      </c>
      <c r="L17" s="38">
        <f>IF(K17="","",IF(K17="You may market: consent on record","Keep the proof of consent for as long as you market to this person.",IF(K17="You may market: customer exception","Your own similar goods or services only. Free and easy opt out in every message.",IF(K17="Do not market: ask once on Form 4","One approach only. Send Form 4 and record the answer here.",IF(K17="Do not market: opted out","Keep them on your suppression list. Never message them again.",IF(K17="Do not market: consent refused","You may never ask again. Buying the same name on another list does not reset this.",IF(K17="Do not market: one approach used","Section 69(2) allows one approach only. Leave them alone.",IF(K17="Add the date consent was given","Fill in column D. You have to be able to prove when consent was given.","Fix columns G to I or get consent on Form 4."))))))))</f>
        <v/>
      </c>
    </row>
    <row r="18" ht="20" customHeight="1">
      <c r="A18" s="15" t="n"/>
      <c r="B18" s="15" t="n"/>
      <c r="C18" s="15" t="n"/>
      <c r="D18" s="16" t="n"/>
      <c r="E18" s="15" t="n"/>
      <c r="F18" s="36" t="n"/>
      <c r="G18" s="36" t="n"/>
      <c r="H18" s="36" t="n"/>
      <c r="I18" s="36" t="n"/>
      <c r="J18" s="16" t="n"/>
      <c r="K18" s="37">
        <f>IF(A18="","",IF(J18&lt;&gt;"","Do not market: opted out",IF(C18="Consent refused","Do not market: consent refused",IF(C18="Asked once and no reply","Do not market: one approach used",IF(AND(C18&lt;&gt;"",C18&lt;&gt;"No consent obtained",D18=""),"Add the date consent was given",IF(AND(C18&lt;&gt;"",C18&lt;&gt;"No consent obtained",D18&lt;&gt;""),"You may market: consent on record",IF(AND(F18="Yes",G18="Yes",H18="Yes",I18="Yes"),"You may market: customer exception",IF(F18="Yes","Do not market: exception not met","Do not market: ask once on Form 4"))))))))</f>
        <v/>
      </c>
      <c r="L18" s="38">
        <f>IF(K18="","",IF(K18="You may market: consent on record","Keep the proof of consent for as long as you market to this person.",IF(K18="You may market: customer exception","Your own similar goods or services only. Free and easy opt out in every message.",IF(K18="Do not market: ask once on Form 4","One approach only. Send Form 4 and record the answer here.",IF(K18="Do not market: opted out","Keep them on your suppression list. Never message them again.",IF(K18="Do not market: consent refused","You may never ask again. Buying the same name on another list does not reset this.",IF(K18="Do not market: one approach used","Section 69(2) allows one approach only. Leave them alone.",IF(K18="Add the date consent was given","Fill in column D. You have to be able to prove when consent was given.","Fix columns G to I or get consent on Form 4."))))))))</f>
        <v/>
      </c>
    </row>
    <row r="19" ht="20" customHeight="1">
      <c r="A19" s="15" t="n"/>
      <c r="B19" s="15" t="n"/>
      <c r="C19" s="15" t="n"/>
      <c r="D19" s="16" t="n"/>
      <c r="E19" s="15" t="n"/>
      <c r="F19" s="36" t="n"/>
      <c r="G19" s="36" t="n"/>
      <c r="H19" s="36" t="n"/>
      <c r="I19" s="36" t="n"/>
      <c r="J19" s="16" t="n"/>
      <c r="K19" s="37">
        <f>IF(A19="","",IF(J19&lt;&gt;"","Do not market: opted out",IF(C19="Consent refused","Do not market: consent refused",IF(C19="Asked once and no reply","Do not market: one approach used",IF(AND(C19&lt;&gt;"",C19&lt;&gt;"No consent obtained",D19=""),"Add the date consent was given",IF(AND(C19&lt;&gt;"",C19&lt;&gt;"No consent obtained",D19&lt;&gt;""),"You may market: consent on record",IF(AND(F19="Yes",G19="Yes",H19="Yes",I19="Yes"),"You may market: customer exception",IF(F19="Yes","Do not market: exception not met","Do not market: ask once on Form 4"))))))))</f>
        <v/>
      </c>
      <c r="L19" s="38">
        <f>IF(K19="","",IF(K19="You may market: consent on record","Keep the proof of consent for as long as you market to this person.",IF(K19="You may market: customer exception","Your own similar goods or services only. Free and easy opt out in every message.",IF(K19="Do not market: ask once on Form 4","One approach only. Send Form 4 and record the answer here.",IF(K19="Do not market: opted out","Keep them on your suppression list. Never message them again.",IF(K19="Do not market: consent refused","You may never ask again. Buying the same name on another list does not reset this.",IF(K19="Do not market: one approach used","Section 69(2) allows one approach only. Leave them alone.",IF(K19="Add the date consent was given","Fill in column D. You have to be able to prove when consent was given.","Fix columns G to I or get consent on Form 4."))))))))</f>
        <v/>
      </c>
    </row>
    <row r="20" ht="20" customHeight="1">
      <c r="A20" s="15" t="n"/>
      <c r="B20" s="15" t="n"/>
      <c r="C20" s="15" t="n"/>
      <c r="D20" s="16" t="n"/>
      <c r="E20" s="15" t="n"/>
      <c r="F20" s="36" t="n"/>
      <c r="G20" s="36" t="n"/>
      <c r="H20" s="36" t="n"/>
      <c r="I20" s="36" t="n"/>
      <c r="J20" s="16" t="n"/>
      <c r="K20" s="37">
        <f>IF(A20="","",IF(J20&lt;&gt;"","Do not market: opted out",IF(C20="Consent refused","Do not market: consent refused",IF(C20="Asked once and no reply","Do not market: one approach used",IF(AND(C20&lt;&gt;"",C20&lt;&gt;"No consent obtained",D20=""),"Add the date consent was given",IF(AND(C20&lt;&gt;"",C20&lt;&gt;"No consent obtained",D20&lt;&gt;""),"You may market: consent on record",IF(AND(F20="Yes",G20="Yes",H20="Yes",I20="Yes"),"You may market: customer exception",IF(F20="Yes","Do not market: exception not met","Do not market: ask once on Form 4"))))))))</f>
        <v/>
      </c>
      <c r="L20" s="38">
        <f>IF(K20="","",IF(K20="You may market: consent on record","Keep the proof of consent for as long as you market to this person.",IF(K20="You may market: customer exception","Your own similar goods or services only. Free and easy opt out in every message.",IF(K20="Do not market: ask once on Form 4","One approach only. Send Form 4 and record the answer here.",IF(K20="Do not market: opted out","Keep them on your suppression list. Never message them again.",IF(K20="Do not market: consent refused","You may never ask again. Buying the same name on another list does not reset this.",IF(K20="Do not market: one approach used","Section 69(2) allows one approach only. Leave them alone.",IF(K20="Add the date consent was given","Fill in column D. You have to be able to prove when consent was given.","Fix columns G to I or get consent on Form 4."))))))))</f>
        <v/>
      </c>
    </row>
    <row r="21" ht="20" customHeight="1">
      <c r="A21" s="15" t="n"/>
      <c r="B21" s="15" t="n"/>
      <c r="C21" s="15" t="n"/>
      <c r="D21" s="16" t="n"/>
      <c r="E21" s="15" t="n"/>
      <c r="F21" s="36" t="n"/>
      <c r="G21" s="36" t="n"/>
      <c r="H21" s="36" t="n"/>
      <c r="I21" s="36" t="n"/>
      <c r="J21" s="16" t="n"/>
      <c r="K21" s="37">
        <f>IF(A21="","",IF(J21&lt;&gt;"","Do not market: opted out",IF(C21="Consent refused","Do not market: consent refused",IF(C21="Asked once and no reply","Do not market: one approach used",IF(AND(C21&lt;&gt;"",C21&lt;&gt;"No consent obtained",D21=""),"Add the date consent was given",IF(AND(C21&lt;&gt;"",C21&lt;&gt;"No consent obtained",D21&lt;&gt;""),"You may market: consent on record",IF(AND(F21="Yes",G21="Yes",H21="Yes",I21="Yes"),"You may market: customer exception",IF(F21="Yes","Do not market: exception not met","Do not market: ask once on Form 4"))))))))</f>
        <v/>
      </c>
      <c r="L21" s="38">
        <f>IF(K21="","",IF(K21="You may market: consent on record","Keep the proof of consent for as long as you market to this person.",IF(K21="You may market: customer exception","Your own similar goods or services only. Free and easy opt out in every message.",IF(K21="Do not market: ask once on Form 4","One approach only. Send Form 4 and record the answer here.",IF(K21="Do not market: opted out","Keep them on your suppression list. Never message them again.",IF(K21="Do not market: consent refused","You may never ask again. Buying the same name on another list does not reset this.",IF(K21="Do not market: one approach used","Section 69(2) allows one approach only. Leave them alone.",IF(K21="Add the date consent was given","Fill in column D. You have to be able to prove when consent was given.","Fix columns G to I or get consent on Form 4."))))))))</f>
        <v/>
      </c>
    </row>
    <row r="22" ht="20" customHeight="1">
      <c r="A22" s="15" t="n"/>
      <c r="B22" s="15" t="n"/>
      <c r="C22" s="15" t="n"/>
      <c r="D22" s="16" t="n"/>
      <c r="E22" s="15" t="n"/>
      <c r="F22" s="36" t="n"/>
      <c r="G22" s="36" t="n"/>
      <c r="H22" s="36" t="n"/>
      <c r="I22" s="36" t="n"/>
      <c r="J22" s="16" t="n"/>
      <c r="K22" s="37">
        <f>IF(A22="","",IF(J22&lt;&gt;"","Do not market: opted out",IF(C22="Consent refused","Do not market: consent refused",IF(C22="Asked once and no reply","Do not market: one approach used",IF(AND(C22&lt;&gt;"",C22&lt;&gt;"No consent obtained",D22=""),"Add the date consent was given",IF(AND(C22&lt;&gt;"",C22&lt;&gt;"No consent obtained",D22&lt;&gt;""),"You may market: consent on record",IF(AND(F22="Yes",G22="Yes",H22="Yes",I22="Yes"),"You may market: customer exception",IF(F22="Yes","Do not market: exception not met","Do not market: ask once on Form 4"))))))))</f>
        <v/>
      </c>
      <c r="L22" s="38">
        <f>IF(K22="","",IF(K22="You may market: consent on record","Keep the proof of consent for as long as you market to this person.",IF(K22="You may market: customer exception","Your own similar goods or services only. Free and easy opt out in every message.",IF(K22="Do not market: ask once on Form 4","One approach only. Send Form 4 and record the answer here.",IF(K22="Do not market: opted out","Keep them on your suppression list. Never message them again.",IF(K22="Do not market: consent refused","You may never ask again. Buying the same name on another list does not reset this.",IF(K22="Do not market: one approach used","Section 69(2) allows one approach only. Leave them alone.",IF(K22="Add the date consent was given","Fill in column D. You have to be able to prove when consent was given.","Fix columns G to I or get consent on Form 4."))))))))</f>
        <v/>
      </c>
    </row>
    <row r="23" ht="20" customHeight="1">
      <c r="A23" s="15" t="n"/>
      <c r="B23" s="15" t="n"/>
      <c r="C23" s="15" t="n"/>
      <c r="D23" s="16" t="n"/>
      <c r="E23" s="15" t="n"/>
      <c r="F23" s="36" t="n"/>
      <c r="G23" s="36" t="n"/>
      <c r="H23" s="36" t="n"/>
      <c r="I23" s="36" t="n"/>
      <c r="J23" s="16" t="n"/>
      <c r="K23" s="37">
        <f>IF(A23="","",IF(J23&lt;&gt;"","Do not market: opted out",IF(C23="Consent refused","Do not market: consent refused",IF(C23="Asked once and no reply","Do not market: one approach used",IF(AND(C23&lt;&gt;"",C23&lt;&gt;"No consent obtained",D23=""),"Add the date consent was given",IF(AND(C23&lt;&gt;"",C23&lt;&gt;"No consent obtained",D23&lt;&gt;""),"You may market: consent on record",IF(AND(F23="Yes",G23="Yes",H23="Yes",I23="Yes"),"You may market: customer exception",IF(F23="Yes","Do not market: exception not met","Do not market: ask once on Form 4"))))))))</f>
        <v/>
      </c>
      <c r="L23" s="38">
        <f>IF(K23="","",IF(K23="You may market: consent on record","Keep the proof of consent for as long as you market to this person.",IF(K23="You may market: customer exception","Your own similar goods or services only. Free and easy opt out in every message.",IF(K23="Do not market: ask once on Form 4","One approach only. Send Form 4 and record the answer here.",IF(K23="Do not market: opted out","Keep them on your suppression list. Never message them again.",IF(K23="Do not market: consent refused","You may never ask again. Buying the same name on another list does not reset this.",IF(K23="Do not market: one approach used","Section 69(2) allows one approach only. Leave them alone.",IF(K23="Add the date consent was given","Fill in column D. You have to be able to prove when consent was given.","Fix columns G to I or get consent on Form 4."))))))))</f>
        <v/>
      </c>
    </row>
    <row r="24" ht="20" customHeight="1">
      <c r="A24" s="15" t="n"/>
      <c r="B24" s="15" t="n"/>
      <c r="C24" s="15" t="n"/>
      <c r="D24" s="16" t="n"/>
      <c r="E24" s="15" t="n"/>
      <c r="F24" s="36" t="n"/>
      <c r="G24" s="36" t="n"/>
      <c r="H24" s="36" t="n"/>
      <c r="I24" s="36" t="n"/>
      <c r="J24" s="16" t="n"/>
      <c r="K24" s="37">
        <f>IF(A24="","",IF(J24&lt;&gt;"","Do not market: opted out",IF(C24="Consent refused","Do not market: consent refused",IF(C24="Asked once and no reply","Do not market: one approach used",IF(AND(C24&lt;&gt;"",C24&lt;&gt;"No consent obtained",D24=""),"Add the date consent was given",IF(AND(C24&lt;&gt;"",C24&lt;&gt;"No consent obtained",D24&lt;&gt;""),"You may market: consent on record",IF(AND(F24="Yes",G24="Yes",H24="Yes",I24="Yes"),"You may market: customer exception",IF(F24="Yes","Do not market: exception not met","Do not market: ask once on Form 4"))))))))</f>
        <v/>
      </c>
      <c r="L24" s="38">
        <f>IF(K24="","",IF(K24="You may market: consent on record","Keep the proof of consent for as long as you market to this person.",IF(K24="You may market: customer exception","Your own similar goods or services only. Free and easy opt out in every message.",IF(K24="Do not market: ask once on Form 4","One approach only. Send Form 4 and record the answer here.",IF(K24="Do not market: opted out","Keep them on your suppression list. Never message them again.",IF(K24="Do not market: consent refused","You may never ask again. Buying the same name on another list does not reset this.",IF(K24="Do not market: one approach used","Section 69(2) allows one approach only. Leave them alone.",IF(K24="Add the date consent was given","Fill in column D. You have to be able to prove when consent was given.","Fix columns G to I or get consent on Form 4."))))))))</f>
        <v/>
      </c>
    </row>
    <row r="25" ht="20" customHeight="1">
      <c r="A25" s="15" t="n"/>
      <c r="B25" s="15" t="n"/>
      <c r="C25" s="15" t="n"/>
      <c r="D25" s="16" t="n"/>
      <c r="E25" s="15" t="n"/>
      <c r="F25" s="36" t="n"/>
      <c r="G25" s="36" t="n"/>
      <c r="H25" s="36" t="n"/>
      <c r="I25" s="36" t="n"/>
      <c r="J25" s="16" t="n"/>
      <c r="K25" s="37">
        <f>IF(A25="","",IF(J25&lt;&gt;"","Do not market: opted out",IF(C25="Consent refused","Do not market: consent refused",IF(C25="Asked once and no reply","Do not market: one approach used",IF(AND(C25&lt;&gt;"",C25&lt;&gt;"No consent obtained",D25=""),"Add the date consent was given",IF(AND(C25&lt;&gt;"",C25&lt;&gt;"No consent obtained",D25&lt;&gt;""),"You may market: consent on record",IF(AND(F25="Yes",G25="Yes",H25="Yes",I25="Yes"),"You may market: customer exception",IF(F25="Yes","Do not market: exception not met","Do not market: ask once on Form 4"))))))))</f>
        <v/>
      </c>
      <c r="L25" s="38">
        <f>IF(K25="","",IF(K25="You may market: consent on record","Keep the proof of consent for as long as you market to this person.",IF(K25="You may market: customer exception","Your own similar goods or services only. Free and easy opt out in every message.",IF(K25="Do not market: ask once on Form 4","One approach only. Send Form 4 and record the answer here.",IF(K25="Do not market: opted out","Keep them on your suppression list. Never message them again.",IF(K25="Do not market: consent refused","You may never ask again. Buying the same name on another list does not reset this.",IF(K25="Do not market: one approach used","Section 69(2) allows one approach only. Leave them alone.",IF(K25="Add the date consent was given","Fill in column D. You have to be able to prove when consent was given.","Fix columns G to I or get consent on Form 4."))))))))</f>
        <v/>
      </c>
    </row>
    <row r="26" ht="20" customHeight="1">
      <c r="A26" s="15" t="n"/>
      <c r="B26" s="15" t="n"/>
      <c r="C26" s="15" t="n"/>
      <c r="D26" s="16" t="n"/>
      <c r="E26" s="15" t="n"/>
      <c r="F26" s="36" t="n"/>
      <c r="G26" s="36" t="n"/>
      <c r="H26" s="36" t="n"/>
      <c r="I26" s="36" t="n"/>
      <c r="J26" s="16" t="n"/>
      <c r="K26" s="37">
        <f>IF(A26="","",IF(J26&lt;&gt;"","Do not market: opted out",IF(C26="Consent refused","Do not market: consent refused",IF(C26="Asked once and no reply","Do not market: one approach used",IF(AND(C26&lt;&gt;"",C26&lt;&gt;"No consent obtained",D26=""),"Add the date consent was given",IF(AND(C26&lt;&gt;"",C26&lt;&gt;"No consent obtained",D26&lt;&gt;""),"You may market: consent on record",IF(AND(F26="Yes",G26="Yes",H26="Yes",I26="Yes"),"You may market: customer exception",IF(F26="Yes","Do not market: exception not met","Do not market: ask once on Form 4"))))))))</f>
        <v/>
      </c>
      <c r="L26" s="38">
        <f>IF(K26="","",IF(K26="You may market: consent on record","Keep the proof of consent for as long as you market to this person.",IF(K26="You may market: customer exception","Your own similar goods or services only. Free and easy opt out in every message.",IF(K26="Do not market: ask once on Form 4","One approach only. Send Form 4 and record the answer here.",IF(K26="Do not market: opted out","Keep them on your suppression list. Never message them again.",IF(K26="Do not market: consent refused","You may never ask again. Buying the same name on another list does not reset this.",IF(K26="Do not market: one approach used","Section 69(2) allows one approach only. Leave them alone.",IF(K26="Add the date consent was given","Fill in column D. You have to be able to prove when consent was given.","Fix columns G to I or get consent on Form 4."))))))))</f>
        <v/>
      </c>
    </row>
    <row r="27" ht="20" customHeight="1">
      <c r="A27" s="15" t="n"/>
      <c r="B27" s="15" t="n"/>
      <c r="C27" s="15" t="n"/>
      <c r="D27" s="16" t="n"/>
      <c r="E27" s="15" t="n"/>
      <c r="F27" s="36" t="n"/>
      <c r="G27" s="36" t="n"/>
      <c r="H27" s="36" t="n"/>
      <c r="I27" s="36" t="n"/>
      <c r="J27" s="16" t="n"/>
      <c r="K27" s="37">
        <f>IF(A27="","",IF(J27&lt;&gt;"","Do not market: opted out",IF(C27="Consent refused","Do not market: consent refused",IF(C27="Asked once and no reply","Do not market: one approach used",IF(AND(C27&lt;&gt;"",C27&lt;&gt;"No consent obtained",D27=""),"Add the date consent was given",IF(AND(C27&lt;&gt;"",C27&lt;&gt;"No consent obtained",D27&lt;&gt;""),"You may market: consent on record",IF(AND(F27="Yes",G27="Yes",H27="Yes",I27="Yes"),"You may market: customer exception",IF(F27="Yes","Do not market: exception not met","Do not market: ask once on Form 4"))))))))</f>
        <v/>
      </c>
      <c r="L27" s="38">
        <f>IF(K27="","",IF(K27="You may market: consent on record","Keep the proof of consent for as long as you market to this person.",IF(K27="You may market: customer exception","Your own similar goods or services only. Free and easy opt out in every message.",IF(K27="Do not market: ask once on Form 4","One approach only. Send Form 4 and record the answer here.",IF(K27="Do not market: opted out","Keep them on your suppression list. Never message them again.",IF(K27="Do not market: consent refused","You may never ask again. Buying the same name on another list does not reset this.",IF(K27="Do not market: one approach used","Section 69(2) allows one approach only. Leave them alone.",IF(K27="Add the date consent was given","Fill in column D. You have to be able to prove when consent was given.","Fix columns G to I or get consent on Form 4."))))))))</f>
        <v/>
      </c>
    </row>
    <row r="28" ht="20" customHeight="1">
      <c r="A28" s="15" t="n"/>
      <c r="B28" s="15" t="n"/>
      <c r="C28" s="15" t="n"/>
      <c r="D28" s="16" t="n"/>
      <c r="E28" s="15" t="n"/>
      <c r="F28" s="36" t="n"/>
      <c r="G28" s="36" t="n"/>
      <c r="H28" s="36" t="n"/>
      <c r="I28" s="36" t="n"/>
      <c r="J28" s="16" t="n"/>
      <c r="K28" s="37">
        <f>IF(A28="","",IF(J28&lt;&gt;"","Do not market: opted out",IF(C28="Consent refused","Do not market: consent refused",IF(C28="Asked once and no reply","Do not market: one approach used",IF(AND(C28&lt;&gt;"",C28&lt;&gt;"No consent obtained",D28=""),"Add the date consent was given",IF(AND(C28&lt;&gt;"",C28&lt;&gt;"No consent obtained",D28&lt;&gt;""),"You may market: consent on record",IF(AND(F28="Yes",G28="Yes",H28="Yes",I28="Yes"),"You may market: customer exception",IF(F28="Yes","Do not market: exception not met","Do not market: ask once on Form 4"))))))))</f>
        <v/>
      </c>
      <c r="L28" s="38">
        <f>IF(K28="","",IF(K28="You may market: consent on record","Keep the proof of consent for as long as you market to this person.",IF(K28="You may market: customer exception","Your own similar goods or services only. Free and easy opt out in every message.",IF(K28="Do not market: ask once on Form 4","One approach only. Send Form 4 and record the answer here.",IF(K28="Do not market: opted out","Keep them on your suppression list. Never message them again.",IF(K28="Do not market: consent refused","You may never ask again. Buying the same name on another list does not reset this.",IF(K28="Do not market: one approach used","Section 69(2) allows one approach only. Leave them alone.",IF(K28="Add the date consent was given","Fill in column D. You have to be able to prove when consent was given.","Fix columns G to I or get consent on Form 4."))))))))</f>
        <v/>
      </c>
    </row>
    <row r="29" ht="20" customHeight="1">
      <c r="A29" s="15" t="n"/>
      <c r="B29" s="15" t="n"/>
      <c r="C29" s="15" t="n"/>
      <c r="D29" s="16" t="n"/>
      <c r="E29" s="15" t="n"/>
      <c r="F29" s="36" t="n"/>
      <c r="G29" s="36" t="n"/>
      <c r="H29" s="36" t="n"/>
      <c r="I29" s="36" t="n"/>
      <c r="J29" s="16" t="n"/>
      <c r="K29" s="37">
        <f>IF(A29="","",IF(J29&lt;&gt;"","Do not market: opted out",IF(C29="Consent refused","Do not market: consent refused",IF(C29="Asked once and no reply","Do not market: one approach used",IF(AND(C29&lt;&gt;"",C29&lt;&gt;"No consent obtained",D29=""),"Add the date consent was given",IF(AND(C29&lt;&gt;"",C29&lt;&gt;"No consent obtained",D29&lt;&gt;""),"You may market: consent on record",IF(AND(F29="Yes",G29="Yes",H29="Yes",I29="Yes"),"You may market: customer exception",IF(F29="Yes","Do not market: exception not met","Do not market: ask once on Form 4"))))))))</f>
        <v/>
      </c>
      <c r="L29" s="38">
        <f>IF(K29="","",IF(K29="You may market: consent on record","Keep the proof of consent for as long as you market to this person.",IF(K29="You may market: customer exception","Your own similar goods or services only. Free and easy opt out in every message.",IF(K29="Do not market: ask once on Form 4","One approach only. Send Form 4 and record the answer here.",IF(K29="Do not market: opted out","Keep them on your suppression list. Never message them again.",IF(K29="Do not market: consent refused","You may never ask again. Buying the same name on another list does not reset this.",IF(K29="Do not market: one approach used","Section 69(2) allows one approach only. Leave them alone.",IF(K29="Add the date consent was given","Fill in column D. You have to be able to prove when consent was given.","Fix columns G to I or get consent on Form 4."))))))))</f>
        <v/>
      </c>
    </row>
    <row r="30" ht="20" customHeight="1">
      <c r="A30" s="15" t="n"/>
      <c r="B30" s="15" t="n"/>
      <c r="C30" s="15" t="n"/>
      <c r="D30" s="16" t="n"/>
      <c r="E30" s="15" t="n"/>
      <c r="F30" s="36" t="n"/>
      <c r="G30" s="36" t="n"/>
      <c r="H30" s="36" t="n"/>
      <c r="I30" s="36" t="n"/>
      <c r="J30" s="16" t="n"/>
      <c r="K30" s="37">
        <f>IF(A30="","",IF(J30&lt;&gt;"","Do not market: opted out",IF(C30="Consent refused","Do not market: consent refused",IF(C30="Asked once and no reply","Do not market: one approach used",IF(AND(C30&lt;&gt;"",C30&lt;&gt;"No consent obtained",D30=""),"Add the date consent was given",IF(AND(C30&lt;&gt;"",C30&lt;&gt;"No consent obtained",D30&lt;&gt;""),"You may market: consent on record",IF(AND(F30="Yes",G30="Yes",H30="Yes",I30="Yes"),"You may market: customer exception",IF(F30="Yes","Do not market: exception not met","Do not market: ask once on Form 4"))))))))</f>
        <v/>
      </c>
      <c r="L30" s="38">
        <f>IF(K30="","",IF(K30="You may market: consent on record","Keep the proof of consent for as long as you market to this person.",IF(K30="You may market: customer exception","Your own similar goods or services only. Free and easy opt out in every message.",IF(K30="Do not market: ask once on Form 4","One approach only. Send Form 4 and record the answer here.",IF(K30="Do not market: opted out","Keep them on your suppression list. Never message them again.",IF(K30="Do not market: consent refused","You may never ask again. Buying the same name on another list does not reset this.",IF(K30="Do not market: one approach used","Section 69(2) allows one approach only. Leave them alone.",IF(K30="Add the date consent was given","Fill in column D. You have to be able to prove when consent was given.","Fix columns G to I or get consent on Form 4."))))))))</f>
        <v/>
      </c>
    </row>
    <row r="31" ht="20" customHeight="1">
      <c r="A31" s="15" t="n"/>
      <c r="B31" s="15" t="n"/>
      <c r="C31" s="15" t="n"/>
      <c r="D31" s="16" t="n"/>
      <c r="E31" s="15" t="n"/>
      <c r="F31" s="36" t="n"/>
      <c r="G31" s="36" t="n"/>
      <c r="H31" s="36" t="n"/>
      <c r="I31" s="36" t="n"/>
      <c r="J31" s="16" t="n"/>
      <c r="K31" s="37">
        <f>IF(A31="","",IF(J31&lt;&gt;"","Do not market: opted out",IF(C31="Consent refused","Do not market: consent refused",IF(C31="Asked once and no reply","Do not market: one approach used",IF(AND(C31&lt;&gt;"",C31&lt;&gt;"No consent obtained",D31=""),"Add the date consent was given",IF(AND(C31&lt;&gt;"",C31&lt;&gt;"No consent obtained",D31&lt;&gt;""),"You may market: consent on record",IF(AND(F31="Yes",G31="Yes",H31="Yes",I31="Yes"),"You may market: customer exception",IF(F31="Yes","Do not market: exception not met","Do not market: ask once on Form 4"))))))))</f>
        <v/>
      </c>
      <c r="L31" s="38">
        <f>IF(K31="","",IF(K31="You may market: consent on record","Keep the proof of consent for as long as you market to this person.",IF(K31="You may market: customer exception","Your own similar goods or services only. Free and easy opt out in every message.",IF(K31="Do not market: ask once on Form 4","One approach only. Send Form 4 and record the answer here.",IF(K31="Do not market: opted out","Keep them on your suppression list. Never message them again.",IF(K31="Do not market: consent refused","You may never ask again. Buying the same name on another list does not reset this.",IF(K31="Do not market: one approach used","Section 69(2) allows one approach only. Leave them alone.",IF(K31="Add the date consent was given","Fill in column D. You have to be able to prove when consent was given.","Fix columns G to I or get consent on Form 4."))))))))</f>
        <v/>
      </c>
    </row>
    <row r="32" ht="20" customHeight="1">
      <c r="A32" s="15" t="n"/>
      <c r="B32" s="15" t="n"/>
      <c r="C32" s="15" t="n"/>
      <c r="D32" s="16" t="n"/>
      <c r="E32" s="15" t="n"/>
      <c r="F32" s="36" t="n"/>
      <c r="G32" s="36" t="n"/>
      <c r="H32" s="36" t="n"/>
      <c r="I32" s="36" t="n"/>
      <c r="J32" s="16" t="n"/>
      <c r="K32" s="37">
        <f>IF(A32="","",IF(J32&lt;&gt;"","Do not market: opted out",IF(C32="Consent refused","Do not market: consent refused",IF(C32="Asked once and no reply","Do not market: one approach used",IF(AND(C32&lt;&gt;"",C32&lt;&gt;"No consent obtained",D32=""),"Add the date consent was given",IF(AND(C32&lt;&gt;"",C32&lt;&gt;"No consent obtained",D32&lt;&gt;""),"You may market: consent on record",IF(AND(F32="Yes",G32="Yes",H32="Yes",I32="Yes"),"You may market: customer exception",IF(F32="Yes","Do not market: exception not met","Do not market: ask once on Form 4"))))))))</f>
        <v/>
      </c>
      <c r="L32" s="38">
        <f>IF(K32="","",IF(K32="You may market: consent on record","Keep the proof of consent for as long as you market to this person.",IF(K32="You may market: customer exception","Your own similar goods or services only. Free and easy opt out in every message.",IF(K32="Do not market: ask once on Form 4","One approach only. Send Form 4 and record the answer here.",IF(K32="Do not market: opted out","Keep them on your suppression list. Never message them again.",IF(K32="Do not market: consent refused","You may never ask again. Buying the same name on another list does not reset this.",IF(K32="Do not market: one approach used","Section 69(2) allows one approach only. Leave them alone.",IF(K32="Add the date consent was given","Fill in column D. You have to be able to prove when consent was given.","Fix columns G to I or get consent on Form 4."))))))))</f>
        <v/>
      </c>
    </row>
    <row r="33" ht="20" customHeight="1">
      <c r="A33" s="15" t="n"/>
      <c r="B33" s="15" t="n"/>
      <c r="C33" s="15" t="n"/>
      <c r="D33" s="16" t="n"/>
      <c r="E33" s="15" t="n"/>
      <c r="F33" s="36" t="n"/>
      <c r="G33" s="36" t="n"/>
      <c r="H33" s="36" t="n"/>
      <c r="I33" s="36" t="n"/>
      <c r="J33" s="16" t="n"/>
      <c r="K33" s="37">
        <f>IF(A33="","",IF(J33&lt;&gt;"","Do not market: opted out",IF(C33="Consent refused","Do not market: consent refused",IF(C33="Asked once and no reply","Do not market: one approach used",IF(AND(C33&lt;&gt;"",C33&lt;&gt;"No consent obtained",D33=""),"Add the date consent was given",IF(AND(C33&lt;&gt;"",C33&lt;&gt;"No consent obtained",D33&lt;&gt;""),"You may market: consent on record",IF(AND(F33="Yes",G33="Yes",H33="Yes",I33="Yes"),"You may market: customer exception",IF(F33="Yes","Do not market: exception not met","Do not market: ask once on Form 4"))))))))</f>
        <v/>
      </c>
      <c r="L33" s="38">
        <f>IF(K33="","",IF(K33="You may market: consent on record","Keep the proof of consent for as long as you market to this person.",IF(K33="You may market: customer exception","Your own similar goods or services only. Free and easy opt out in every message.",IF(K33="Do not market: ask once on Form 4","One approach only. Send Form 4 and record the answer here.",IF(K33="Do not market: opted out","Keep them on your suppression list. Never message them again.",IF(K33="Do not market: consent refused","You may never ask again. Buying the same name on another list does not reset this.",IF(K33="Do not market: one approach used","Section 69(2) allows one approach only. Leave them alone.",IF(K33="Add the date consent was given","Fill in column D. You have to be able to prove when consent was given.","Fix columns G to I or get consent on Form 4."))))))))</f>
        <v/>
      </c>
    </row>
    <row r="34" ht="20" customHeight="1">
      <c r="A34" s="15" t="n"/>
      <c r="B34" s="15" t="n"/>
      <c r="C34" s="15" t="n"/>
      <c r="D34" s="16" t="n"/>
      <c r="E34" s="15" t="n"/>
      <c r="F34" s="36" t="n"/>
      <c r="G34" s="36" t="n"/>
      <c r="H34" s="36" t="n"/>
      <c r="I34" s="36" t="n"/>
      <c r="J34" s="16" t="n"/>
      <c r="K34" s="37">
        <f>IF(A34="","",IF(J34&lt;&gt;"","Do not market: opted out",IF(C34="Consent refused","Do not market: consent refused",IF(C34="Asked once and no reply","Do not market: one approach used",IF(AND(C34&lt;&gt;"",C34&lt;&gt;"No consent obtained",D34=""),"Add the date consent was given",IF(AND(C34&lt;&gt;"",C34&lt;&gt;"No consent obtained",D34&lt;&gt;""),"You may market: consent on record",IF(AND(F34="Yes",G34="Yes",H34="Yes",I34="Yes"),"You may market: customer exception",IF(F34="Yes","Do not market: exception not met","Do not market: ask once on Form 4"))))))))</f>
        <v/>
      </c>
      <c r="L34" s="38">
        <f>IF(K34="","",IF(K34="You may market: consent on record","Keep the proof of consent for as long as you market to this person.",IF(K34="You may market: customer exception","Your own similar goods or services only. Free and easy opt out in every message.",IF(K34="Do not market: ask once on Form 4","One approach only. Send Form 4 and record the answer here.",IF(K34="Do not market: opted out","Keep them on your suppression list. Never message them again.",IF(K34="Do not market: consent refused","You may never ask again. Buying the same name on another list does not reset this.",IF(K34="Do not market: one approach used","Section 69(2) allows one approach only. Leave them alone.",IF(K34="Add the date consent was given","Fill in column D. You have to be able to prove when consent was given.","Fix columns G to I or get consent on Form 4."))))))))</f>
        <v/>
      </c>
    </row>
    <row r="35" ht="20" customHeight="1">
      <c r="A35" s="15" t="n"/>
      <c r="B35" s="15" t="n"/>
      <c r="C35" s="15" t="n"/>
      <c r="D35" s="16" t="n"/>
      <c r="E35" s="15" t="n"/>
      <c r="F35" s="36" t="n"/>
      <c r="G35" s="36" t="n"/>
      <c r="H35" s="36" t="n"/>
      <c r="I35" s="36" t="n"/>
      <c r="J35" s="16" t="n"/>
      <c r="K35" s="37">
        <f>IF(A35="","",IF(J35&lt;&gt;"","Do not market: opted out",IF(C35="Consent refused","Do not market: consent refused",IF(C35="Asked once and no reply","Do not market: one approach used",IF(AND(C35&lt;&gt;"",C35&lt;&gt;"No consent obtained",D35=""),"Add the date consent was given",IF(AND(C35&lt;&gt;"",C35&lt;&gt;"No consent obtained",D35&lt;&gt;""),"You may market: consent on record",IF(AND(F35="Yes",G35="Yes",H35="Yes",I35="Yes"),"You may market: customer exception",IF(F35="Yes","Do not market: exception not met","Do not market: ask once on Form 4"))))))))</f>
        <v/>
      </c>
      <c r="L35" s="38">
        <f>IF(K35="","",IF(K35="You may market: consent on record","Keep the proof of consent for as long as you market to this person.",IF(K35="You may market: customer exception","Your own similar goods or services only. Free and easy opt out in every message.",IF(K35="Do not market: ask once on Form 4","One approach only. Send Form 4 and record the answer here.",IF(K35="Do not market: opted out","Keep them on your suppression list. Never message them again.",IF(K35="Do not market: consent refused","You may never ask again. Buying the same name on another list does not reset this.",IF(K35="Do not market: one approach used","Section 69(2) allows one approach only. Leave them alone.",IF(K35="Add the date consent was given","Fill in column D. You have to be able to prove when consent was given.","Fix columns G to I or get consent on Form 4."))))))))</f>
        <v/>
      </c>
    </row>
    <row r="36" ht="20" customHeight="1">
      <c r="A36" s="15" t="n"/>
      <c r="B36" s="15" t="n"/>
      <c r="C36" s="15" t="n"/>
      <c r="D36" s="16" t="n"/>
      <c r="E36" s="15" t="n"/>
      <c r="F36" s="36" t="n"/>
      <c r="G36" s="36" t="n"/>
      <c r="H36" s="36" t="n"/>
      <c r="I36" s="36" t="n"/>
      <c r="J36" s="16" t="n"/>
      <c r="K36" s="37">
        <f>IF(A36="","",IF(J36&lt;&gt;"","Do not market: opted out",IF(C36="Consent refused","Do not market: consent refused",IF(C36="Asked once and no reply","Do not market: one approach used",IF(AND(C36&lt;&gt;"",C36&lt;&gt;"No consent obtained",D36=""),"Add the date consent was given",IF(AND(C36&lt;&gt;"",C36&lt;&gt;"No consent obtained",D36&lt;&gt;""),"You may market: consent on record",IF(AND(F36="Yes",G36="Yes",H36="Yes",I36="Yes"),"You may market: customer exception",IF(F36="Yes","Do not market: exception not met","Do not market: ask once on Form 4"))))))))</f>
        <v/>
      </c>
      <c r="L36" s="38">
        <f>IF(K36="","",IF(K36="You may market: consent on record","Keep the proof of consent for as long as you market to this person.",IF(K36="You may market: customer exception","Your own similar goods or services only. Free and easy opt out in every message.",IF(K36="Do not market: ask once on Form 4","One approach only. Send Form 4 and record the answer here.",IF(K36="Do not market: opted out","Keep them on your suppression list. Never message them again.",IF(K36="Do not market: consent refused","You may never ask again. Buying the same name on another list does not reset this.",IF(K36="Do not market: one approach used","Section 69(2) allows one approach only. Leave them alone.",IF(K36="Add the date consent was given","Fill in column D. You have to be able to prove when consent was given.","Fix columns G to I or get consent on Form 4."))))))))</f>
        <v/>
      </c>
    </row>
    <row r="37" ht="20" customHeight="1">
      <c r="A37" s="15" t="n"/>
      <c r="B37" s="15" t="n"/>
      <c r="C37" s="15" t="n"/>
      <c r="D37" s="16" t="n"/>
      <c r="E37" s="15" t="n"/>
      <c r="F37" s="36" t="n"/>
      <c r="G37" s="36" t="n"/>
      <c r="H37" s="36" t="n"/>
      <c r="I37" s="36" t="n"/>
      <c r="J37" s="16" t="n"/>
      <c r="K37" s="37">
        <f>IF(A37="","",IF(J37&lt;&gt;"","Do not market: opted out",IF(C37="Consent refused","Do not market: consent refused",IF(C37="Asked once and no reply","Do not market: one approach used",IF(AND(C37&lt;&gt;"",C37&lt;&gt;"No consent obtained",D37=""),"Add the date consent was given",IF(AND(C37&lt;&gt;"",C37&lt;&gt;"No consent obtained",D37&lt;&gt;""),"You may market: consent on record",IF(AND(F37="Yes",G37="Yes",H37="Yes",I37="Yes"),"You may market: customer exception",IF(F37="Yes","Do not market: exception not met","Do not market: ask once on Form 4"))))))))</f>
        <v/>
      </c>
      <c r="L37" s="38">
        <f>IF(K37="","",IF(K37="You may market: consent on record","Keep the proof of consent for as long as you market to this person.",IF(K37="You may market: customer exception","Your own similar goods or services only. Free and easy opt out in every message.",IF(K37="Do not market: ask once on Form 4","One approach only. Send Form 4 and record the answer here.",IF(K37="Do not market: opted out","Keep them on your suppression list. Never message them again.",IF(K37="Do not market: consent refused","You may never ask again. Buying the same name on another list does not reset this.",IF(K37="Do not market: one approach used","Section 69(2) allows one approach only. Leave them alone.",IF(K37="Add the date consent was given","Fill in column D. You have to be able to prove when consent was given.","Fix columns G to I or get consent on Form 4."))))))))</f>
        <v/>
      </c>
    </row>
    <row r="38" ht="20" customHeight="1">
      <c r="A38" s="15" t="n"/>
      <c r="B38" s="15" t="n"/>
      <c r="C38" s="15" t="n"/>
      <c r="D38" s="16" t="n"/>
      <c r="E38" s="15" t="n"/>
      <c r="F38" s="36" t="n"/>
      <c r="G38" s="36" t="n"/>
      <c r="H38" s="36" t="n"/>
      <c r="I38" s="36" t="n"/>
      <c r="J38" s="16" t="n"/>
      <c r="K38" s="37">
        <f>IF(A38="","",IF(J38&lt;&gt;"","Do not market: opted out",IF(C38="Consent refused","Do not market: consent refused",IF(C38="Asked once and no reply","Do not market: one approach used",IF(AND(C38&lt;&gt;"",C38&lt;&gt;"No consent obtained",D38=""),"Add the date consent was given",IF(AND(C38&lt;&gt;"",C38&lt;&gt;"No consent obtained",D38&lt;&gt;""),"You may market: consent on record",IF(AND(F38="Yes",G38="Yes",H38="Yes",I38="Yes"),"You may market: customer exception",IF(F38="Yes","Do not market: exception not met","Do not market: ask once on Form 4"))))))))</f>
        <v/>
      </c>
      <c r="L38" s="38">
        <f>IF(K38="","",IF(K38="You may market: consent on record","Keep the proof of consent for as long as you market to this person.",IF(K38="You may market: customer exception","Your own similar goods or services only. Free and easy opt out in every message.",IF(K38="Do not market: ask once on Form 4","One approach only. Send Form 4 and record the answer here.",IF(K38="Do not market: opted out","Keep them on your suppression list. Never message them again.",IF(K38="Do not market: consent refused","You may never ask again. Buying the same name on another list does not reset this.",IF(K38="Do not market: one approach used","Section 69(2) allows one approach only. Leave them alone.",IF(K38="Add the date consent was given","Fill in column D. You have to be able to prove when consent was given.","Fix columns G to I or get consent on Form 4."))))))))</f>
        <v/>
      </c>
    </row>
    <row r="39" ht="20" customHeight="1">
      <c r="A39" s="15" t="n"/>
      <c r="B39" s="15" t="n"/>
      <c r="C39" s="15" t="n"/>
      <c r="D39" s="16" t="n"/>
      <c r="E39" s="15" t="n"/>
      <c r="F39" s="36" t="n"/>
      <c r="G39" s="36" t="n"/>
      <c r="H39" s="36" t="n"/>
      <c r="I39" s="36" t="n"/>
      <c r="J39" s="16" t="n"/>
      <c r="K39" s="37">
        <f>IF(A39="","",IF(J39&lt;&gt;"","Do not market: opted out",IF(C39="Consent refused","Do not market: consent refused",IF(C39="Asked once and no reply","Do not market: one approach used",IF(AND(C39&lt;&gt;"",C39&lt;&gt;"No consent obtained",D39=""),"Add the date consent was given",IF(AND(C39&lt;&gt;"",C39&lt;&gt;"No consent obtained",D39&lt;&gt;""),"You may market: consent on record",IF(AND(F39="Yes",G39="Yes",H39="Yes",I39="Yes"),"You may market: customer exception",IF(F39="Yes","Do not market: exception not met","Do not market: ask once on Form 4"))))))))</f>
        <v/>
      </c>
      <c r="L39" s="38">
        <f>IF(K39="","",IF(K39="You may market: consent on record","Keep the proof of consent for as long as you market to this person.",IF(K39="You may market: customer exception","Your own similar goods or services only. Free and easy opt out in every message.",IF(K39="Do not market: ask once on Form 4","One approach only. Send Form 4 and record the answer here.",IF(K39="Do not market: opted out","Keep them on your suppression list. Never message them again.",IF(K39="Do not market: consent refused","You may never ask again. Buying the same name on another list does not reset this.",IF(K39="Do not market: one approach used","Section 69(2) allows one approach only. Leave them alone.",IF(K39="Add the date consent was given","Fill in column D. You have to be able to prove when consent was given.","Fix columns G to I or get consent on Form 4."))))))))</f>
        <v/>
      </c>
    </row>
    <row r="40" ht="20" customHeight="1">
      <c r="A40" s="15" t="n"/>
      <c r="B40" s="15" t="n"/>
      <c r="C40" s="15" t="n"/>
      <c r="D40" s="16" t="n"/>
      <c r="E40" s="15" t="n"/>
      <c r="F40" s="36" t="n"/>
      <c r="G40" s="36" t="n"/>
      <c r="H40" s="36" t="n"/>
      <c r="I40" s="36" t="n"/>
      <c r="J40" s="16" t="n"/>
      <c r="K40" s="37">
        <f>IF(A40="","",IF(J40&lt;&gt;"","Do not market: opted out",IF(C40="Consent refused","Do not market: consent refused",IF(C40="Asked once and no reply","Do not market: one approach used",IF(AND(C40&lt;&gt;"",C40&lt;&gt;"No consent obtained",D40=""),"Add the date consent was given",IF(AND(C40&lt;&gt;"",C40&lt;&gt;"No consent obtained",D40&lt;&gt;""),"You may market: consent on record",IF(AND(F40="Yes",G40="Yes",H40="Yes",I40="Yes"),"You may market: customer exception",IF(F40="Yes","Do not market: exception not met","Do not market: ask once on Form 4"))))))))</f>
        <v/>
      </c>
      <c r="L40" s="38">
        <f>IF(K40="","",IF(K40="You may market: consent on record","Keep the proof of consent for as long as you market to this person.",IF(K40="You may market: customer exception","Your own similar goods or services only. Free and easy opt out in every message.",IF(K40="Do not market: ask once on Form 4","One approach only. Send Form 4 and record the answer here.",IF(K40="Do not market: opted out","Keep them on your suppression list. Never message them again.",IF(K40="Do not market: consent refused","You may never ask again. Buying the same name on another list does not reset this.",IF(K40="Do not market: one approach used","Section 69(2) allows one approach only. Leave them alone.",IF(K40="Add the date consent was given","Fill in column D. You have to be able to prove when consent was given.","Fix columns G to I or get consent on Form 4."))))))))</f>
        <v/>
      </c>
    </row>
    <row r="41" ht="20" customHeight="1">
      <c r="A41" s="15" t="n"/>
      <c r="B41" s="15" t="n"/>
      <c r="C41" s="15" t="n"/>
      <c r="D41" s="16" t="n"/>
      <c r="E41" s="15" t="n"/>
      <c r="F41" s="36" t="n"/>
      <c r="G41" s="36" t="n"/>
      <c r="H41" s="36" t="n"/>
      <c r="I41" s="36" t="n"/>
      <c r="J41" s="16" t="n"/>
      <c r="K41" s="37">
        <f>IF(A41="","",IF(J41&lt;&gt;"","Do not market: opted out",IF(C41="Consent refused","Do not market: consent refused",IF(C41="Asked once and no reply","Do not market: one approach used",IF(AND(C41&lt;&gt;"",C41&lt;&gt;"No consent obtained",D41=""),"Add the date consent was given",IF(AND(C41&lt;&gt;"",C41&lt;&gt;"No consent obtained",D41&lt;&gt;""),"You may market: consent on record",IF(AND(F41="Yes",G41="Yes",H41="Yes",I41="Yes"),"You may market: customer exception",IF(F41="Yes","Do not market: exception not met","Do not market: ask once on Form 4"))))))))</f>
        <v/>
      </c>
      <c r="L41" s="38">
        <f>IF(K41="","",IF(K41="You may market: consent on record","Keep the proof of consent for as long as you market to this person.",IF(K41="You may market: customer exception","Your own similar goods or services only. Free and easy opt out in every message.",IF(K41="Do not market: ask once on Form 4","One approach only. Send Form 4 and record the answer here.",IF(K41="Do not market: opted out","Keep them on your suppression list. Never message them again.",IF(K41="Do not market: consent refused","You may never ask again. Buying the same name on another list does not reset this.",IF(K41="Do not market: one approach used","Section 69(2) allows one approach only. Leave them alone.",IF(K41="Add the date consent was given","Fill in column D. You have to be able to prove when consent was given.","Fix columns G to I or get consent on Form 4."))))))))</f>
        <v/>
      </c>
    </row>
    <row r="42" ht="20" customHeight="1">
      <c r="A42" s="15" t="n"/>
      <c r="B42" s="15" t="n"/>
      <c r="C42" s="15" t="n"/>
      <c r="D42" s="16" t="n"/>
      <c r="E42" s="15" t="n"/>
      <c r="F42" s="36" t="n"/>
      <c r="G42" s="36" t="n"/>
      <c r="H42" s="36" t="n"/>
      <c r="I42" s="36" t="n"/>
      <c r="J42" s="16" t="n"/>
      <c r="K42" s="37">
        <f>IF(A42="","",IF(J42&lt;&gt;"","Do not market: opted out",IF(C42="Consent refused","Do not market: consent refused",IF(C42="Asked once and no reply","Do not market: one approach used",IF(AND(C42&lt;&gt;"",C42&lt;&gt;"No consent obtained",D42=""),"Add the date consent was given",IF(AND(C42&lt;&gt;"",C42&lt;&gt;"No consent obtained",D42&lt;&gt;""),"You may market: consent on record",IF(AND(F42="Yes",G42="Yes",H42="Yes",I42="Yes"),"You may market: customer exception",IF(F42="Yes","Do not market: exception not met","Do not market: ask once on Form 4"))))))))</f>
        <v/>
      </c>
      <c r="L42" s="38">
        <f>IF(K42="","",IF(K42="You may market: consent on record","Keep the proof of consent for as long as you market to this person.",IF(K42="You may market: customer exception","Your own similar goods or services only. Free and easy opt out in every message.",IF(K42="Do not market: ask once on Form 4","One approach only. Send Form 4 and record the answer here.",IF(K42="Do not market: opted out","Keep them on your suppression list. Never message them again.",IF(K42="Do not market: consent refused","You may never ask again. Buying the same name on another list does not reset this.",IF(K42="Do not market: one approach used","Section 69(2) allows one approach only. Leave them alone.",IF(K42="Add the date consent was given","Fill in column D. You have to be able to prove when consent was given.","Fix columns G to I or get consent on Form 4."))))))))</f>
        <v/>
      </c>
    </row>
    <row r="43" ht="20" customHeight="1">
      <c r="A43" s="15" t="n"/>
      <c r="B43" s="15" t="n"/>
      <c r="C43" s="15" t="n"/>
      <c r="D43" s="16" t="n"/>
      <c r="E43" s="15" t="n"/>
      <c r="F43" s="36" t="n"/>
      <c r="G43" s="36" t="n"/>
      <c r="H43" s="36" t="n"/>
      <c r="I43" s="36" t="n"/>
      <c r="J43" s="16" t="n"/>
      <c r="K43" s="37">
        <f>IF(A43="","",IF(J43&lt;&gt;"","Do not market: opted out",IF(C43="Consent refused","Do not market: consent refused",IF(C43="Asked once and no reply","Do not market: one approach used",IF(AND(C43&lt;&gt;"",C43&lt;&gt;"No consent obtained",D43=""),"Add the date consent was given",IF(AND(C43&lt;&gt;"",C43&lt;&gt;"No consent obtained",D43&lt;&gt;""),"You may market: consent on record",IF(AND(F43="Yes",G43="Yes",H43="Yes",I43="Yes"),"You may market: customer exception",IF(F43="Yes","Do not market: exception not met","Do not market: ask once on Form 4"))))))))</f>
        <v/>
      </c>
      <c r="L43" s="38">
        <f>IF(K43="","",IF(K43="You may market: consent on record","Keep the proof of consent for as long as you market to this person.",IF(K43="You may market: customer exception","Your own similar goods or services only. Free and easy opt out in every message.",IF(K43="Do not market: ask once on Form 4","One approach only. Send Form 4 and record the answer here.",IF(K43="Do not market: opted out","Keep them on your suppression list. Never message them again.",IF(K43="Do not market: consent refused","You may never ask again. Buying the same name on another list does not reset this.",IF(K43="Do not market: one approach used","Section 69(2) allows one approach only. Leave them alone.",IF(K43="Add the date consent was given","Fill in column D. You have to be able to prove when consent was given.","Fix columns G to I or get consent on Form 4."))))))))</f>
        <v/>
      </c>
    </row>
    <row r="44" ht="20" customHeight="1">
      <c r="A44" s="15" t="n"/>
      <c r="B44" s="15" t="n"/>
      <c r="C44" s="15" t="n"/>
      <c r="D44" s="16" t="n"/>
      <c r="E44" s="15" t="n"/>
      <c r="F44" s="36" t="n"/>
      <c r="G44" s="36" t="n"/>
      <c r="H44" s="36" t="n"/>
      <c r="I44" s="36" t="n"/>
      <c r="J44" s="16" t="n"/>
      <c r="K44" s="37">
        <f>IF(A44="","",IF(J44&lt;&gt;"","Do not market: opted out",IF(C44="Consent refused","Do not market: consent refused",IF(C44="Asked once and no reply","Do not market: one approach used",IF(AND(C44&lt;&gt;"",C44&lt;&gt;"No consent obtained",D44=""),"Add the date consent was given",IF(AND(C44&lt;&gt;"",C44&lt;&gt;"No consent obtained",D44&lt;&gt;""),"You may market: consent on record",IF(AND(F44="Yes",G44="Yes",H44="Yes",I44="Yes"),"You may market: customer exception",IF(F44="Yes","Do not market: exception not met","Do not market: ask once on Form 4"))))))))</f>
        <v/>
      </c>
      <c r="L44" s="38">
        <f>IF(K44="","",IF(K44="You may market: consent on record","Keep the proof of consent for as long as you market to this person.",IF(K44="You may market: customer exception","Your own similar goods or services only. Free and easy opt out in every message.",IF(K44="Do not market: ask once on Form 4","One approach only. Send Form 4 and record the answer here.",IF(K44="Do not market: opted out","Keep them on your suppression list. Never message them again.",IF(K44="Do not market: consent refused","You may never ask again. Buying the same name on another list does not reset this.",IF(K44="Do not market: one approach used","Section 69(2) allows one approach only. Leave them alone.",IF(K44="Add the date consent was given","Fill in column D. You have to be able to prove when consent was given.","Fix columns G to I or get consent on Form 4."))))))))</f>
        <v/>
      </c>
    </row>
    <row r="45" ht="20" customHeight="1">
      <c r="A45" s="15" t="n"/>
      <c r="B45" s="15" t="n"/>
      <c r="C45" s="15" t="n"/>
      <c r="D45" s="16" t="n"/>
      <c r="E45" s="15" t="n"/>
      <c r="F45" s="36" t="n"/>
      <c r="G45" s="36" t="n"/>
      <c r="H45" s="36" t="n"/>
      <c r="I45" s="36" t="n"/>
      <c r="J45" s="16" t="n"/>
      <c r="K45" s="37">
        <f>IF(A45="","",IF(J45&lt;&gt;"","Do not market: opted out",IF(C45="Consent refused","Do not market: consent refused",IF(C45="Asked once and no reply","Do not market: one approach used",IF(AND(C45&lt;&gt;"",C45&lt;&gt;"No consent obtained",D45=""),"Add the date consent was given",IF(AND(C45&lt;&gt;"",C45&lt;&gt;"No consent obtained",D45&lt;&gt;""),"You may market: consent on record",IF(AND(F45="Yes",G45="Yes",H45="Yes",I45="Yes"),"You may market: customer exception",IF(F45="Yes","Do not market: exception not met","Do not market: ask once on Form 4"))))))))</f>
        <v/>
      </c>
      <c r="L45" s="38">
        <f>IF(K45="","",IF(K45="You may market: consent on record","Keep the proof of consent for as long as you market to this person.",IF(K45="You may market: customer exception","Your own similar goods or services only. Free and easy opt out in every message.",IF(K45="Do not market: ask once on Form 4","One approach only. Send Form 4 and record the answer here.",IF(K45="Do not market: opted out","Keep them on your suppression list. Never message them again.",IF(K45="Do not market: consent refused","You may never ask again. Buying the same name on another list does not reset this.",IF(K45="Do not market: one approach used","Section 69(2) allows one approach only. Leave them alone.",IF(K45="Add the date consent was given","Fill in column D. You have to be able to prove when consent was given.","Fix columns G to I or get consent on Form 4."))))))))</f>
        <v/>
      </c>
    </row>
    <row r="46" ht="20" customHeight="1">
      <c r="A46" s="15" t="n"/>
      <c r="B46" s="15" t="n"/>
      <c r="C46" s="15" t="n"/>
      <c r="D46" s="16" t="n"/>
      <c r="E46" s="15" t="n"/>
      <c r="F46" s="36" t="n"/>
      <c r="G46" s="36" t="n"/>
      <c r="H46" s="36" t="n"/>
      <c r="I46" s="36" t="n"/>
      <c r="J46" s="16" t="n"/>
      <c r="K46" s="37">
        <f>IF(A46="","",IF(J46&lt;&gt;"","Do not market: opted out",IF(C46="Consent refused","Do not market: consent refused",IF(C46="Asked once and no reply","Do not market: one approach used",IF(AND(C46&lt;&gt;"",C46&lt;&gt;"No consent obtained",D46=""),"Add the date consent was given",IF(AND(C46&lt;&gt;"",C46&lt;&gt;"No consent obtained",D46&lt;&gt;""),"You may market: consent on record",IF(AND(F46="Yes",G46="Yes",H46="Yes",I46="Yes"),"You may market: customer exception",IF(F46="Yes","Do not market: exception not met","Do not market: ask once on Form 4"))))))))</f>
        <v/>
      </c>
      <c r="L46" s="38">
        <f>IF(K46="","",IF(K46="You may market: consent on record","Keep the proof of consent for as long as you market to this person.",IF(K46="You may market: customer exception","Your own similar goods or services only. Free and easy opt out in every message.",IF(K46="Do not market: ask once on Form 4","One approach only. Send Form 4 and record the answer here.",IF(K46="Do not market: opted out","Keep them on your suppression list. Never message them again.",IF(K46="Do not market: consent refused","You may never ask again. Buying the same name on another list does not reset this.",IF(K46="Do not market: one approach used","Section 69(2) allows one approach only. Leave them alone.",IF(K46="Add the date consent was given","Fill in column D. You have to be able to prove when consent was given.","Fix columns G to I or get consent on Form 4."))))))))</f>
        <v/>
      </c>
    </row>
    <row r="47" ht="20" customHeight="1">
      <c r="A47" s="15" t="n"/>
      <c r="B47" s="15" t="n"/>
      <c r="C47" s="15" t="n"/>
      <c r="D47" s="16" t="n"/>
      <c r="E47" s="15" t="n"/>
      <c r="F47" s="36" t="n"/>
      <c r="G47" s="36" t="n"/>
      <c r="H47" s="36" t="n"/>
      <c r="I47" s="36" t="n"/>
      <c r="J47" s="16" t="n"/>
      <c r="K47" s="37">
        <f>IF(A47="","",IF(J47&lt;&gt;"","Do not market: opted out",IF(C47="Consent refused","Do not market: consent refused",IF(C47="Asked once and no reply","Do not market: one approach used",IF(AND(C47&lt;&gt;"",C47&lt;&gt;"No consent obtained",D47=""),"Add the date consent was given",IF(AND(C47&lt;&gt;"",C47&lt;&gt;"No consent obtained",D47&lt;&gt;""),"You may market: consent on record",IF(AND(F47="Yes",G47="Yes",H47="Yes",I47="Yes"),"You may market: customer exception",IF(F47="Yes","Do not market: exception not met","Do not market: ask once on Form 4"))))))))</f>
        <v/>
      </c>
      <c r="L47" s="38">
        <f>IF(K47="","",IF(K47="You may market: consent on record","Keep the proof of consent for as long as you market to this person.",IF(K47="You may market: customer exception","Your own similar goods or services only. Free and easy opt out in every message.",IF(K47="Do not market: ask once on Form 4","One approach only. Send Form 4 and record the answer here.",IF(K47="Do not market: opted out","Keep them on your suppression list. Never message them again.",IF(K47="Do not market: consent refused","You may never ask again. Buying the same name on another list does not reset this.",IF(K47="Do not market: one approach used","Section 69(2) allows one approach only. Leave them alone.",IF(K47="Add the date consent was given","Fill in column D. You have to be able to prove when consent was given.","Fix columns G to I or get consent on Form 4."))))))))</f>
        <v/>
      </c>
    </row>
    <row r="48" ht="20" customHeight="1">
      <c r="A48" s="15" t="n"/>
      <c r="B48" s="15" t="n"/>
      <c r="C48" s="15" t="n"/>
      <c r="D48" s="16" t="n"/>
      <c r="E48" s="15" t="n"/>
      <c r="F48" s="36" t="n"/>
      <c r="G48" s="36" t="n"/>
      <c r="H48" s="36" t="n"/>
      <c r="I48" s="36" t="n"/>
      <c r="J48" s="16" t="n"/>
      <c r="K48" s="37">
        <f>IF(A48="","",IF(J48&lt;&gt;"","Do not market: opted out",IF(C48="Consent refused","Do not market: consent refused",IF(C48="Asked once and no reply","Do not market: one approach used",IF(AND(C48&lt;&gt;"",C48&lt;&gt;"No consent obtained",D48=""),"Add the date consent was given",IF(AND(C48&lt;&gt;"",C48&lt;&gt;"No consent obtained",D48&lt;&gt;""),"You may market: consent on record",IF(AND(F48="Yes",G48="Yes",H48="Yes",I48="Yes"),"You may market: customer exception",IF(F48="Yes","Do not market: exception not met","Do not market: ask once on Form 4"))))))))</f>
        <v/>
      </c>
      <c r="L48" s="38">
        <f>IF(K48="","",IF(K48="You may market: consent on record","Keep the proof of consent for as long as you market to this person.",IF(K48="You may market: customer exception","Your own similar goods or services only. Free and easy opt out in every message.",IF(K48="Do not market: ask once on Form 4","One approach only. Send Form 4 and record the answer here.",IF(K48="Do not market: opted out","Keep them on your suppression list. Never message them again.",IF(K48="Do not market: consent refused","You may never ask again. Buying the same name on another list does not reset this.",IF(K48="Do not market: one approach used","Section 69(2) allows one approach only. Leave them alone.",IF(K48="Add the date consent was given","Fill in column D. You have to be able to prove when consent was given.","Fix columns G to I or get consent on Form 4."))))))))</f>
        <v/>
      </c>
    </row>
    <row r="49" ht="20" customHeight="1">
      <c r="A49" s="15" t="n"/>
      <c r="B49" s="15" t="n"/>
      <c r="C49" s="15" t="n"/>
      <c r="D49" s="16" t="n"/>
      <c r="E49" s="15" t="n"/>
      <c r="F49" s="36" t="n"/>
      <c r="G49" s="36" t="n"/>
      <c r="H49" s="36" t="n"/>
      <c r="I49" s="36" t="n"/>
      <c r="J49" s="16" t="n"/>
      <c r="K49" s="37">
        <f>IF(A49="","",IF(J49&lt;&gt;"","Do not market: opted out",IF(C49="Consent refused","Do not market: consent refused",IF(C49="Asked once and no reply","Do not market: one approach used",IF(AND(C49&lt;&gt;"",C49&lt;&gt;"No consent obtained",D49=""),"Add the date consent was given",IF(AND(C49&lt;&gt;"",C49&lt;&gt;"No consent obtained",D49&lt;&gt;""),"You may market: consent on record",IF(AND(F49="Yes",G49="Yes",H49="Yes",I49="Yes"),"You may market: customer exception",IF(F49="Yes","Do not market: exception not met","Do not market: ask once on Form 4"))))))))</f>
        <v/>
      </c>
      <c r="L49" s="38">
        <f>IF(K49="","",IF(K49="You may market: consent on record","Keep the proof of consent for as long as you market to this person.",IF(K49="You may market: customer exception","Your own similar goods or services only. Free and easy opt out in every message.",IF(K49="Do not market: ask once on Form 4","One approach only. Send Form 4 and record the answer here.",IF(K49="Do not market: opted out","Keep them on your suppression list. Never message them again.",IF(K49="Do not market: consent refused","You may never ask again. Buying the same name on another list does not reset this.",IF(K49="Do not market: one approach used","Section 69(2) allows one approach only. Leave them alone.",IF(K49="Add the date consent was given","Fill in column D. You have to be able to prove when consent was given.","Fix columns G to I or get consent on Form 4."))))))))</f>
        <v/>
      </c>
    </row>
    <row r="50" ht="20" customHeight="1">
      <c r="A50" s="15" t="n"/>
      <c r="B50" s="15" t="n"/>
      <c r="C50" s="15" t="n"/>
      <c r="D50" s="16" t="n"/>
      <c r="E50" s="15" t="n"/>
      <c r="F50" s="36" t="n"/>
      <c r="G50" s="36" t="n"/>
      <c r="H50" s="36" t="n"/>
      <c r="I50" s="36" t="n"/>
      <c r="J50" s="16" t="n"/>
      <c r="K50" s="37">
        <f>IF(A50="","",IF(J50&lt;&gt;"","Do not market: opted out",IF(C50="Consent refused","Do not market: consent refused",IF(C50="Asked once and no reply","Do not market: one approach used",IF(AND(C50&lt;&gt;"",C50&lt;&gt;"No consent obtained",D50=""),"Add the date consent was given",IF(AND(C50&lt;&gt;"",C50&lt;&gt;"No consent obtained",D50&lt;&gt;""),"You may market: consent on record",IF(AND(F50="Yes",G50="Yes",H50="Yes",I50="Yes"),"You may market: customer exception",IF(F50="Yes","Do not market: exception not met","Do not market: ask once on Form 4"))))))))</f>
        <v/>
      </c>
      <c r="L50" s="38">
        <f>IF(K50="","",IF(K50="You may market: consent on record","Keep the proof of consent for as long as you market to this person.",IF(K50="You may market: customer exception","Your own similar goods or services only. Free and easy opt out in every message.",IF(K50="Do not market: ask once on Form 4","One approach only. Send Form 4 and record the answer here.",IF(K50="Do not market: opted out","Keep them on your suppression list. Never message them again.",IF(K50="Do not market: consent refused","You may never ask again. Buying the same name on another list does not reset this.",IF(K50="Do not market: one approach used","Section 69(2) allows one approach only. Leave them alone.",IF(K50="Add the date consent was given","Fill in column D. You have to be able to prove when consent was given.","Fix columns G to I or get consent on Form 4."))))))))</f>
        <v/>
      </c>
    </row>
    <row r="51" ht="20" customHeight="1">
      <c r="A51" s="15" t="n"/>
      <c r="B51" s="15" t="n"/>
      <c r="C51" s="15" t="n"/>
      <c r="D51" s="16" t="n"/>
      <c r="E51" s="15" t="n"/>
      <c r="F51" s="36" t="n"/>
      <c r="G51" s="36" t="n"/>
      <c r="H51" s="36" t="n"/>
      <c r="I51" s="36" t="n"/>
      <c r="J51" s="16" t="n"/>
      <c r="K51" s="37">
        <f>IF(A51="","",IF(J51&lt;&gt;"","Do not market: opted out",IF(C51="Consent refused","Do not market: consent refused",IF(C51="Asked once and no reply","Do not market: one approach used",IF(AND(C51&lt;&gt;"",C51&lt;&gt;"No consent obtained",D51=""),"Add the date consent was given",IF(AND(C51&lt;&gt;"",C51&lt;&gt;"No consent obtained",D51&lt;&gt;""),"You may market: consent on record",IF(AND(F51="Yes",G51="Yes",H51="Yes",I51="Yes"),"You may market: customer exception",IF(F51="Yes","Do not market: exception not met","Do not market: ask once on Form 4"))))))))</f>
        <v/>
      </c>
      <c r="L51" s="38">
        <f>IF(K51="","",IF(K51="You may market: consent on record","Keep the proof of consent for as long as you market to this person.",IF(K51="You may market: customer exception","Your own similar goods or services only. Free and easy opt out in every message.",IF(K51="Do not market: ask once on Form 4","One approach only. Send Form 4 and record the answer here.",IF(K51="Do not market: opted out","Keep them on your suppression list. Never message them again.",IF(K51="Do not market: consent refused","You may never ask again. Buying the same name on another list does not reset this.",IF(K51="Do not market: one approach used","Section 69(2) allows one approach only. Leave them alone.",IF(K51="Add the date consent was given","Fill in column D. You have to be able to prove when consent was given.","Fix columns G to I or get consent on Form 4."))))))))</f>
        <v/>
      </c>
    </row>
    <row r="52" ht="20" customHeight="1">
      <c r="A52" s="15" t="n"/>
      <c r="B52" s="15" t="n"/>
      <c r="C52" s="15" t="n"/>
      <c r="D52" s="16" t="n"/>
      <c r="E52" s="15" t="n"/>
      <c r="F52" s="36" t="n"/>
      <c r="G52" s="36" t="n"/>
      <c r="H52" s="36" t="n"/>
      <c r="I52" s="36" t="n"/>
      <c r="J52" s="16" t="n"/>
      <c r="K52" s="37">
        <f>IF(A52="","",IF(J52&lt;&gt;"","Do not market: opted out",IF(C52="Consent refused","Do not market: consent refused",IF(C52="Asked once and no reply","Do not market: one approach used",IF(AND(C52&lt;&gt;"",C52&lt;&gt;"No consent obtained",D52=""),"Add the date consent was given",IF(AND(C52&lt;&gt;"",C52&lt;&gt;"No consent obtained",D52&lt;&gt;""),"You may market: consent on record",IF(AND(F52="Yes",G52="Yes",H52="Yes",I52="Yes"),"You may market: customer exception",IF(F52="Yes","Do not market: exception not met","Do not market: ask once on Form 4"))))))))</f>
        <v/>
      </c>
      <c r="L52" s="38">
        <f>IF(K52="","",IF(K52="You may market: consent on record","Keep the proof of consent for as long as you market to this person.",IF(K52="You may market: customer exception","Your own similar goods or services only. Free and easy opt out in every message.",IF(K52="Do not market: ask once on Form 4","One approach only. Send Form 4 and record the answer here.",IF(K52="Do not market: opted out","Keep them on your suppression list. Never message them again.",IF(K52="Do not market: consent refused","You may never ask again. Buying the same name on another list does not reset this.",IF(K52="Do not market: one approach used","Section 69(2) allows one approach only. Leave them alone.",IF(K52="Add the date consent was given","Fill in column D. You have to be able to prove when consent was given.","Fix columns G to I or get consent on Form 4."))))))))</f>
        <v/>
      </c>
    </row>
    <row r="53" ht="20" customHeight="1">
      <c r="A53" s="15" t="n"/>
      <c r="B53" s="15" t="n"/>
      <c r="C53" s="15" t="n"/>
      <c r="D53" s="16" t="n"/>
      <c r="E53" s="15" t="n"/>
      <c r="F53" s="36" t="n"/>
      <c r="G53" s="36" t="n"/>
      <c r="H53" s="36" t="n"/>
      <c r="I53" s="36" t="n"/>
      <c r="J53" s="16" t="n"/>
      <c r="K53" s="37">
        <f>IF(A53="","",IF(J53&lt;&gt;"","Do not market: opted out",IF(C53="Consent refused","Do not market: consent refused",IF(C53="Asked once and no reply","Do not market: one approach used",IF(AND(C53&lt;&gt;"",C53&lt;&gt;"No consent obtained",D53=""),"Add the date consent was given",IF(AND(C53&lt;&gt;"",C53&lt;&gt;"No consent obtained",D53&lt;&gt;""),"You may market: consent on record",IF(AND(F53="Yes",G53="Yes",H53="Yes",I53="Yes"),"You may market: customer exception",IF(F53="Yes","Do not market: exception not met","Do not market: ask once on Form 4"))))))))</f>
        <v/>
      </c>
      <c r="L53" s="38">
        <f>IF(K53="","",IF(K53="You may market: consent on record","Keep the proof of consent for as long as you market to this person.",IF(K53="You may market: customer exception","Your own similar goods or services only. Free and easy opt out in every message.",IF(K53="Do not market: ask once on Form 4","One approach only. Send Form 4 and record the answer here.",IF(K53="Do not market: opted out","Keep them on your suppression list. Never message them again.",IF(K53="Do not market: consent refused","You may never ask again. Buying the same name on another list does not reset this.",IF(K53="Do not market: one approach used","Section 69(2) allows one approach only. Leave them alone.",IF(K53="Add the date consent was given","Fill in column D. You have to be able to prove when consent was given.","Fix columns G to I or get consent on Form 4."))))))))</f>
        <v/>
      </c>
    </row>
    <row r="54" ht="20" customHeight="1">
      <c r="A54" s="15" t="n"/>
      <c r="B54" s="15" t="n"/>
      <c r="C54" s="15" t="n"/>
      <c r="D54" s="16" t="n"/>
      <c r="E54" s="15" t="n"/>
      <c r="F54" s="36" t="n"/>
      <c r="G54" s="36" t="n"/>
      <c r="H54" s="36" t="n"/>
      <c r="I54" s="36" t="n"/>
      <c r="J54" s="16" t="n"/>
      <c r="K54" s="37">
        <f>IF(A54="","",IF(J54&lt;&gt;"","Do not market: opted out",IF(C54="Consent refused","Do not market: consent refused",IF(C54="Asked once and no reply","Do not market: one approach used",IF(AND(C54&lt;&gt;"",C54&lt;&gt;"No consent obtained",D54=""),"Add the date consent was given",IF(AND(C54&lt;&gt;"",C54&lt;&gt;"No consent obtained",D54&lt;&gt;""),"You may market: consent on record",IF(AND(F54="Yes",G54="Yes",H54="Yes",I54="Yes"),"You may market: customer exception",IF(F54="Yes","Do not market: exception not met","Do not market: ask once on Form 4"))))))))</f>
        <v/>
      </c>
      <c r="L54" s="38">
        <f>IF(K54="","",IF(K54="You may market: consent on record","Keep the proof of consent for as long as you market to this person.",IF(K54="You may market: customer exception","Your own similar goods or services only. Free and easy opt out in every message.",IF(K54="Do not market: ask once on Form 4","One approach only. Send Form 4 and record the answer here.",IF(K54="Do not market: opted out","Keep them on your suppression list. Never message them again.",IF(K54="Do not market: consent refused","You may never ask again. Buying the same name on another list does not reset this.",IF(K54="Do not market: one approach used","Section 69(2) allows one approach only. Leave them alone.",IF(K54="Add the date consent was given","Fill in column D. You have to be able to prove when consent was given.","Fix columns G to I or get consent on Form 4."))))))))</f>
        <v/>
      </c>
    </row>
    <row r="55" ht="20" customHeight="1">
      <c r="A55" s="15" t="n"/>
      <c r="B55" s="15" t="n"/>
      <c r="C55" s="15" t="n"/>
      <c r="D55" s="16" t="n"/>
      <c r="E55" s="15" t="n"/>
      <c r="F55" s="36" t="n"/>
      <c r="G55" s="36" t="n"/>
      <c r="H55" s="36" t="n"/>
      <c r="I55" s="36" t="n"/>
      <c r="J55" s="16" t="n"/>
      <c r="K55" s="37">
        <f>IF(A55="","",IF(J55&lt;&gt;"","Do not market: opted out",IF(C55="Consent refused","Do not market: consent refused",IF(C55="Asked once and no reply","Do not market: one approach used",IF(AND(C55&lt;&gt;"",C55&lt;&gt;"No consent obtained",D55=""),"Add the date consent was given",IF(AND(C55&lt;&gt;"",C55&lt;&gt;"No consent obtained",D55&lt;&gt;""),"You may market: consent on record",IF(AND(F55="Yes",G55="Yes",H55="Yes",I55="Yes"),"You may market: customer exception",IF(F55="Yes","Do not market: exception not met","Do not market: ask once on Form 4"))))))))</f>
        <v/>
      </c>
      <c r="L55" s="38">
        <f>IF(K55="","",IF(K55="You may market: consent on record","Keep the proof of consent for as long as you market to this person.",IF(K55="You may market: customer exception","Your own similar goods or services only. Free and easy opt out in every message.",IF(K55="Do not market: ask once on Form 4","One approach only. Send Form 4 and record the answer here.",IF(K55="Do not market: opted out","Keep them on your suppression list. Never message them again.",IF(K55="Do not market: consent refused","You may never ask again. Buying the same name on another list does not reset this.",IF(K55="Do not market: one approach used","Section 69(2) allows one approach only. Leave them alone.",IF(K55="Add the date consent was given","Fill in column D. You have to be able to prove when consent was given.","Fix columns G to I or get consent on Form 4."))))))))</f>
        <v/>
      </c>
    </row>
    <row r="56" ht="20" customHeight="1">
      <c r="A56" s="15" t="n"/>
      <c r="B56" s="15" t="n"/>
      <c r="C56" s="15" t="n"/>
      <c r="D56" s="16" t="n"/>
      <c r="E56" s="15" t="n"/>
      <c r="F56" s="36" t="n"/>
      <c r="G56" s="36" t="n"/>
      <c r="H56" s="36" t="n"/>
      <c r="I56" s="36" t="n"/>
      <c r="J56" s="16" t="n"/>
      <c r="K56" s="37">
        <f>IF(A56="","",IF(J56&lt;&gt;"","Do not market: opted out",IF(C56="Consent refused","Do not market: consent refused",IF(C56="Asked once and no reply","Do not market: one approach used",IF(AND(C56&lt;&gt;"",C56&lt;&gt;"No consent obtained",D56=""),"Add the date consent was given",IF(AND(C56&lt;&gt;"",C56&lt;&gt;"No consent obtained",D56&lt;&gt;""),"You may market: consent on record",IF(AND(F56="Yes",G56="Yes",H56="Yes",I56="Yes"),"You may market: customer exception",IF(F56="Yes","Do not market: exception not met","Do not market: ask once on Form 4"))))))))</f>
        <v/>
      </c>
      <c r="L56" s="38">
        <f>IF(K56="","",IF(K56="You may market: consent on record","Keep the proof of consent for as long as you market to this person.",IF(K56="You may market: customer exception","Your own similar goods or services only. Free and easy opt out in every message.",IF(K56="Do not market: ask once on Form 4","One approach only. Send Form 4 and record the answer here.",IF(K56="Do not market: opted out","Keep them on your suppression list. Never message them again.",IF(K56="Do not market: consent refused","You may never ask again. Buying the same name on another list does not reset this.",IF(K56="Do not market: one approach used","Section 69(2) allows one approach only. Leave them alone.",IF(K56="Add the date consent was given","Fill in column D. You have to be able to prove when consent was given.","Fix columns G to I or get consent on Form 4."))))))))</f>
        <v/>
      </c>
    </row>
    <row r="57" ht="20" customHeight="1">
      <c r="A57" s="15" t="n"/>
      <c r="B57" s="15" t="n"/>
      <c r="C57" s="15" t="n"/>
      <c r="D57" s="16" t="n"/>
      <c r="E57" s="15" t="n"/>
      <c r="F57" s="36" t="n"/>
      <c r="G57" s="36" t="n"/>
      <c r="H57" s="36" t="n"/>
      <c r="I57" s="36" t="n"/>
      <c r="J57" s="16" t="n"/>
      <c r="K57" s="37">
        <f>IF(A57="","",IF(J57&lt;&gt;"","Do not market: opted out",IF(C57="Consent refused","Do not market: consent refused",IF(C57="Asked once and no reply","Do not market: one approach used",IF(AND(C57&lt;&gt;"",C57&lt;&gt;"No consent obtained",D57=""),"Add the date consent was given",IF(AND(C57&lt;&gt;"",C57&lt;&gt;"No consent obtained",D57&lt;&gt;""),"You may market: consent on record",IF(AND(F57="Yes",G57="Yes",H57="Yes",I57="Yes"),"You may market: customer exception",IF(F57="Yes","Do not market: exception not met","Do not market: ask once on Form 4"))))))))</f>
        <v/>
      </c>
      <c r="L57" s="38">
        <f>IF(K57="","",IF(K57="You may market: consent on record","Keep the proof of consent for as long as you market to this person.",IF(K57="You may market: customer exception","Your own similar goods or services only. Free and easy opt out in every message.",IF(K57="Do not market: ask once on Form 4","One approach only. Send Form 4 and record the answer here.",IF(K57="Do not market: opted out","Keep them on your suppression list. Never message them again.",IF(K57="Do not market: consent refused","You may never ask again. Buying the same name on another list does not reset this.",IF(K57="Do not market: one approach used","Section 69(2) allows one approach only. Leave them alone.",IF(K57="Add the date consent was given","Fill in column D. You have to be able to prove when consent was given.","Fix columns G to I or get consent on Form 4."))))))))</f>
        <v/>
      </c>
    </row>
    <row r="58" ht="20" customHeight="1">
      <c r="A58" s="15" t="n"/>
      <c r="B58" s="15" t="n"/>
      <c r="C58" s="15" t="n"/>
      <c r="D58" s="16" t="n"/>
      <c r="E58" s="15" t="n"/>
      <c r="F58" s="36" t="n"/>
      <c r="G58" s="36" t="n"/>
      <c r="H58" s="36" t="n"/>
      <c r="I58" s="36" t="n"/>
      <c r="J58" s="16" t="n"/>
      <c r="K58" s="37">
        <f>IF(A58="","",IF(J58&lt;&gt;"","Do not market: opted out",IF(C58="Consent refused","Do not market: consent refused",IF(C58="Asked once and no reply","Do not market: one approach used",IF(AND(C58&lt;&gt;"",C58&lt;&gt;"No consent obtained",D58=""),"Add the date consent was given",IF(AND(C58&lt;&gt;"",C58&lt;&gt;"No consent obtained",D58&lt;&gt;""),"You may market: consent on record",IF(AND(F58="Yes",G58="Yes",H58="Yes",I58="Yes"),"You may market: customer exception",IF(F58="Yes","Do not market: exception not met","Do not market: ask once on Form 4"))))))))</f>
        <v/>
      </c>
      <c r="L58" s="38">
        <f>IF(K58="","",IF(K58="You may market: consent on record","Keep the proof of consent for as long as you market to this person.",IF(K58="You may market: customer exception","Your own similar goods or services only. Free and easy opt out in every message.",IF(K58="Do not market: ask once on Form 4","One approach only. Send Form 4 and record the answer here.",IF(K58="Do not market: opted out","Keep them on your suppression list. Never message them again.",IF(K58="Do not market: consent refused","You may never ask again. Buying the same name on another list does not reset this.",IF(K58="Do not market: one approach used","Section 69(2) allows one approach only. Leave them alone.",IF(K58="Add the date consent was given","Fill in column D. You have to be able to prove when consent was given.","Fix columns G to I or get consent on Form 4."))))))))</f>
        <v/>
      </c>
    </row>
    <row r="60" ht="22" customHeight="1">
      <c r="A60" s="7" t="inlineStr">
        <is>
          <t>WHERE YOUR LIST STANDS</t>
        </is>
      </c>
      <c r="B60" s="8" t="n"/>
      <c r="C60" s="8" t="n"/>
      <c r="D60" s="8" t="n"/>
      <c r="E60" s="8" t="n"/>
      <c r="F60" s="8" t="n"/>
      <c r="G60" s="8" t="n"/>
      <c r="H60" s="8" t="n"/>
      <c r="I60" s="8" t="n"/>
      <c r="J60" s="8" t="n"/>
      <c r="K60" s="8" t="n"/>
      <c r="L60" s="8" t="n"/>
    </row>
    <row r="61" ht="26" customHeight="1">
      <c r="A61" s="10" t="inlineStr">
        <is>
          <t>Contacts on the register</t>
        </is>
      </c>
      <c r="E61" s="29">
        <f>COUNTA(A14:A58)</f>
        <v/>
      </c>
      <c r="F61" s="12" t="inlineStr">
        <is>
          <t>One line per person, not per address. If somebody gave you an email address and a mobile number, that is still one person.</t>
        </is>
      </c>
    </row>
    <row r="62" ht="26" customHeight="1">
      <c r="A62" s="10" t="inlineStr">
        <is>
          <t>You may market to them on consent</t>
        </is>
      </c>
      <c r="E62" s="30">
        <f>COUNTIF(K14:K58,"You may market: consent on record")</f>
        <v/>
      </c>
      <c r="F62" s="12" t="inlineStr">
        <is>
          <t>The safest group by a long way. Consent covers anything you send them, within what the consent said.</t>
        </is>
      </c>
    </row>
    <row r="63" ht="26" customHeight="1">
      <c r="A63" s="10" t="inlineStr">
        <is>
          <t>You may market to them on the customer exception</t>
        </is>
      </c>
      <c r="E63" s="30">
        <f>COUNTIF(K14:K58,"You may market: customer exception")</f>
        <v/>
      </c>
      <c r="F63" s="12" t="inlineStr">
        <is>
          <t>Section 69(3) only. Your own similar goods or services, and a free easy opt out on every single message.</t>
        </is>
      </c>
    </row>
    <row r="64" ht="26" customHeight="1">
      <c r="A64" s="10" t="inlineStr">
        <is>
          <t>Total you may lawfully email or SMS today</t>
        </is>
      </c>
      <c r="E64" s="30">
        <f>COUNTIF(K14:K58,"You may market: consent on record")+COUNTIF(K14:K58,"You may market: customer exception")</f>
        <v/>
      </c>
      <c r="F64" s="12" t="inlineStr">
        <is>
          <t>This is your real list size. Compare it with the list size you have been putting into the Campaign planner.</t>
        </is>
      </c>
    </row>
    <row r="65" ht="26" customHeight="1">
      <c r="A65" s="10" t="inlineStr">
        <is>
          <t>Opted out</t>
        </is>
      </c>
      <c r="E65" s="31">
        <f>COUNTIF(K14:K58,"Do not market: opted out")</f>
        <v/>
      </c>
      <c r="F65" s="12" t="inlineStr">
        <is>
          <t>An opt out overrides consent completely, no matter when the consent was given or how it was obtained.</t>
        </is>
      </c>
    </row>
    <row r="66" ht="26" customHeight="1">
      <c r="A66" s="10" t="inlineStr">
        <is>
          <t>Refused consent, so you may never ask again</t>
        </is>
      </c>
      <c r="E66" s="31">
        <f>COUNTIF(K14:K58,"Do not market: consent refused")</f>
        <v/>
      </c>
      <c r="F66" s="12" t="inlineStr">
        <is>
          <t>Section 69(2) gives you one approach. A refusal ends it permanently.</t>
        </is>
      </c>
    </row>
    <row r="67" ht="26" customHeight="1">
      <c r="A67" s="10" t="inlineStr">
        <is>
          <t>Already approached once with no reply</t>
        </is>
      </c>
      <c r="E67" s="31">
        <f>COUNTIF(K14:K58,"Do not market: one approach used")</f>
        <v/>
      </c>
      <c r="F67" s="12" t="inlineStr">
        <is>
          <t>You have used your one approach. Silence is not consent, and under section 45(4) of the ECT Act no agreement arises from a failure to respond.</t>
        </is>
      </c>
    </row>
    <row r="68" ht="26" customHeight="1">
      <c r="A68" s="10" t="inlineStr">
        <is>
          <t>You may still ask once, using Form 4</t>
        </is>
      </c>
      <c r="E68" s="39">
        <f>COUNTIF(K14:K58,"Do not market: ask once on Form 4")</f>
        <v/>
      </c>
      <c r="F68" s="12" t="inlineStr">
        <is>
          <t>Not customers, and no consent yet. You get exactly one properly formed request each. Make it count.</t>
        </is>
      </c>
    </row>
    <row r="69" ht="26" customHeight="1">
      <c r="A69" s="10" t="inlineStr">
        <is>
          <t>Customers where the exception does not yet fit</t>
        </is>
      </c>
      <c r="E69" s="39">
        <f>COUNTIF(K14:K58,"Do not market: exception not met")</f>
        <v/>
      </c>
      <c r="F69" s="12" t="inlineStr">
        <is>
          <t>All three conditions in section 69(3) have to be Yes. Fix the conditions, or get consent instead.</t>
        </is>
      </c>
    </row>
    <row r="70" ht="26" customHeight="1">
      <c r="A70" s="10" t="inlineStr">
        <is>
          <t>Lines where the consent date is missing</t>
        </is>
      </c>
      <c r="E70" s="39">
        <f>COUNTIF(K14:K58,"Add the date consent was given")</f>
        <v/>
      </c>
      <c r="F70" s="12" t="inlineStr">
        <is>
          <t>Consent you cannot date is consent you cannot prove.</t>
        </is>
      </c>
    </row>
    <row r="71" ht="26" customHeight="1">
      <c r="A71" s="10" t="inlineStr">
        <is>
          <t>Contacts whose details came from a bought or rented list</t>
        </is>
      </c>
      <c r="E71" s="31">
        <f>COUNTIF(E14:E58,"Bought or rented list")</f>
        <v/>
      </c>
      <c r="F71" s="12" t="inlineStr">
        <is>
          <t>A bought list is not a lawful basis for anything. Buying the same name again does not undo a refusal.</t>
        </is>
      </c>
    </row>
    <row r="73" ht="22" customHeight="1">
      <c r="A73" s="7" t="inlineStr">
        <is>
          <t>HOW THE STATUS COLUMN DECIDES</t>
        </is>
      </c>
      <c r="B73" s="8" t="n"/>
      <c r="C73" s="8" t="n"/>
      <c r="D73" s="8" t="n"/>
      <c r="E73" s="8" t="n"/>
      <c r="F73" s="8" t="n"/>
      <c r="G73" s="8" t="n"/>
      <c r="H73" s="8" t="n"/>
      <c r="I73" s="8" t="n"/>
      <c r="J73" s="8" t="n"/>
      <c r="K73" s="8" t="n"/>
      <c r="L73" s="8" t="n"/>
    </row>
    <row r="74" ht="26" customHeight="1">
      <c r="A74" s="14" t="inlineStr">
        <is>
          <t>THE STATUS</t>
        </is>
      </c>
      <c r="B74" s="14" t="inlineStr">
        <is>
          <t>WHAT THE WORKBOOK LOOKED AT</t>
        </is>
      </c>
      <c r="C74" s="14" t="inlineStr">
        <is>
          <t>THE LAW BEHIND IT</t>
        </is>
      </c>
      <c r="D74" s="40" t="n"/>
      <c r="E74" s="40" t="n"/>
      <c r="F74" s="40" t="n"/>
      <c r="G74" s="40" t="n"/>
      <c r="H74" s="40" t="n"/>
      <c r="I74" s="40" t="n"/>
      <c r="J74" s="40" t="n"/>
      <c r="K74" s="40" t="n"/>
      <c r="L74" s="41" t="n"/>
    </row>
    <row r="75" ht="40" customHeight="1">
      <c r="A75" s="42" t="inlineStr">
        <is>
          <t>Do not market: opted out</t>
        </is>
      </c>
      <c r="B75" s="43" t="n"/>
      <c r="C75" s="44" t="inlineStr">
        <is>
          <t>There is an opt out date in column J. Nothing else is looked at.</t>
        </is>
      </c>
      <c r="D75" s="43" t="n"/>
      <c r="E75" s="43" t="n"/>
      <c r="F75" s="44" t="inlineStr">
        <is>
          <t>An opt out overrides consent. POPIA section 69(4)(b) requires the way to opt out, section 45 of the ECT Act makes it an offence to keep sending after somebody has opted out, and CPA section 11 obliges you to give effect to the demand.</t>
        </is>
      </c>
      <c r="G75" s="43" t="n"/>
      <c r="H75" s="43" t="n"/>
      <c r="I75" s="43" t="n"/>
      <c r="J75" s="43" t="n"/>
      <c r="K75" s="43" t="n"/>
      <c r="L75" s="43" t="n"/>
    </row>
    <row r="76" ht="40" customHeight="1">
      <c r="A76" s="42" t="inlineStr">
        <is>
          <t>Do not market: consent refused</t>
        </is>
      </c>
      <c r="B76" s="43" t="n"/>
      <c r="C76" s="44" t="inlineStr">
        <is>
          <t>Column C says the person refused.</t>
        </is>
      </c>
      <c r="D76" s="43" t="n"/>
      <c r="E76" s="43" t="n"/>
      <c r="F76" s="44" t="inlineStr">
        <is>
          <t>POPIA section 69(2) lets you approach a person once to ask for consent, and only a person who has not previously withheld it. A refusal is permanent.</t>
        </is>
      </c>
      <c r="G76" s="43" t="n"/>
      <c r="H76" s="43" t="n"/>
      <c r="I76" s="43" t="n"/>
      <c r="J76" s="43" t="n"/>
      <c r="K76" s="43" t="n"/>
      <c r="L76" s="43" t="n"/>
    </row>
    <row r="77" ht="40" customHeight="1">
      <c r="A77" s="42" t="inlineStr">
        <is>
          <t>Do not market: one approach used</t>
        </is>
      </c>
      <c r="B77" s="43" t="n"/>
      <c r="C77" s="44" t="inlineStr">
        <is>
          <t>Column C says you asked once and got no reply.</t>
        </is>
      </c>
      <c r="D77" s="43" t="n"/>
      <c r="E77" s="43" t="n"/>
      <c r="F77" s="44" t="inlineStr">
        <is>
          <t>Section 69(2) again: only once. Silence is not consent, and ECT Act section 45(4) says no agreement arises because a consumer failed to respond.</t>
        </is>
      </c>
      <c r="G77" s="43" t="n"/>
      <c r="H77" s="43" t="n"/>
      <c r="I77" s="43" t="n"/>
      <c r="J77" s="43" t="n"/>
      <c r="K77" s="43" t="n"/>
      <c r="L77" s="43" t="n"/>
    </row>
    <row r="78" ht="40" customHeight="1">
      <c r="A78" s="42" t="inlineStr">
        <is>
          <t>You may market: consent on record</t>
        </is>
      </c>
      <c r="B78" s="43" t="n"/>
      <c r="C78" s="44" t="inlineStr">
        <is>
          <t>Column C shows a real consent method and column D has a date.</t>
        </is>
      </c>
      <c r="D78" s="43" t="n"/>
      <c r="E78" s="43" t="n"/>
      <c r="F78" s="44" t="inlineStr">
        <is>
          <t>POPIA section 69(1)(a). The onus of proving consent is on you under section 11(2), which is why the date and the method both have to be there.</t>
        </is>
      </c>
      <c r="G78" s="43" t="n"/>
      <c r="H78" s="43" t="n"/>
      <c r="I78" s="43" t="n"/>
      <c r="J78" s="43" t="n"/>
      <c r="K78" s="43" t="n"/>
      <c r="L78" s="43" t="n"/>
    </row>
    <row r="79" ht="40" customHeight="1">
      <c r="A79" s="42" t="inlineStr">
        <is>
          <t>You may market: customer exception</t>
        </is>
      </c>
      <c r="B79" s="43" t="n"/>
      <c r="C79" s="44" t="inlineStr">
        <is>
          <t>Column F says existing customer, and columns G, H and I are all Yes.</t>
        </is>
      </c>
      <c r="D79" s="43" t="n"/>
      <c r="E79" s="43" t="n"/>
      <c r="F79" s="44" t="inlineStr">
        <is>
          <t>POPIA section 69(3). All three conditions must be met: the details came from the sale, the marketing is of your own similar goods or services, and the person got a reasonable opportunity to object free of charge both when you collected the details and on every message since.</t>
        </is>
      </c>
      <c r="G79" s="43" t="n"/>
      <c r="H79" s="43" t="n"/>
      <c r="I79" s="43" t="n"/>
      <c r="J79" s="43" t="n"/>
      <c r="K79" s="43" t="n"/>
      <c r="L79" s="43" t="n"/>
    </row>
    <row r="80" ht="40" customHeight="1">
      <c r="A80" s="42" t="inlineStr">
        <is>
          <t>Do not market: exception not met</t>
        </is>
      </c>
      <c r="B80" s="43" t="n"/>
      <c r="C80" s="44" t="inlineStr">
        <is>
          <t>Column F says existing customer, but one of G, H or I is not Yes.</t>
        </is>
      </c>
      <c r="D80" s="43" t="n"/>
      <c r="E80" s="43" t="n"/>
      <c r="F80" s="44" t="inlineStr">
        <is>
          <t>Section 69(3) is an all or nothing exception. Being a customer on its own is not enough, and the Information Regulator reads similar narrowly: belts to a shoe customer yes, funeral cover to a shoe customer no.</t>
        </is>
      </c>
      <c r="G80" s="43" t="n"/>
      <c r="H80" s="43" t="n"/>
      <c r="I80" s="43" t="n"/>
      <c r="J80" s="43" t="n"/>
      <c r="K80" s="43" t="n"/>
      <c r="L80" s="43" t="n"/>
    </row>
    <row r="81" ht="40" customHeight="1">
      <c r="A81" s="42" t="inlineStr">
        <is>
          <t>Do not market: ask once on Form 4</t>
        </is>
      </c>
      <c r="B81" s="43" t="n"/>
      <c r="C81" s="44" t="inlineStr">
        <is>
          <t>No consent, not a customer, and you have not used your one approach.</t>
        </is>
      </c>
      <c r="D81" s="43" t="n"/>
      <c r="E81" s="43" t="n"/>
      <c r="F81" s="44" t="inlineStr">
        <is>
          <t>POPIA section 69(2) read with Regulation 6. Ask once, in the prescribed manner and form, which is Form 4 or something substantially similar to it.</t>
        </is>
      </c>
      <c r="G81" s="43" t="n"/>
      <c r="H81" s="43" t="n"/>
      <c r="I81" s="43" t="n"/>
      <c r="J81" s="43" t="n"/>
      <c r="K81" s="43" t="n"/>
      <c r="L81" s="43" t="n"/>
    </row>
    <row r="82" ht="40" customHeight="1">
      <c r="A82" s="42" t="inlineStr">
        <is>
          <t>Add the date consent was given</t>
        </is>
      </c>
      <c r="B82" s="43" t="n"/>
      <c r="C82" s="44" t="inlineStr">
        <is>
          <t>A consent method is filled in but the date is empty.</t>
        </is>
      </c>
      <c r="D82" s="43" t="n"/>
      <c r="E82" s="43" t="n"/>
      <c r="F82" s="44" t="inlineStr">
        <is>
          <t>Not a separate rule, just the practical effect of section 11(2). Consent you cannot date is consent you cannot prove when the Regulator asks.</t>
        </is>
      </c>
      <c r="G82" s="43" t="n"/>
      <c r="H82" s="43" t="n"/>
      <c r="I82" s="43" t="n"/>
      <c r="J82" s="43" t="n"/>
      <c r="K82" s="43" t="n"/>
      <c r="L82" s="43" t="n"/>
    </row>
    <row r="84" ht="29" customHeight="1">
      <c r="A84" s="9" t="inlineStr">
        <is>
          <t>Note: keep this register for as long as you are marketing to the people on it, and keep the opt outs afterwards. A suppression list is itself personal information, so keep it secure, but you may lawfully keep it under POPIA section 14(1)(a) and (b) because it is the proof that you honoured the opt out.</t>
        </is>
      </c>
    </row>
    <row r="85" ht="29" customHeight="1">
      <c r="A85" s="9" t="inlineStr">
        <is>
          <t>Note: post, printed material and marketing in person are not governed by section 69 at all. They fall under the ordinary Chapter 3 conditions and can rest on legitimate interests or on a contract, but the Information Regulator expects a written three stage legitimate interest assessment, and not doing one is itself a breach.</t>
        </is>
      </c>
    </row>
    <row r="86" ht="29" customHeight="1">
      <c r="A86" s="35" t="inlineStr">
        <is>
          <t>Important: a live telephone call made by a person is unsettled. The Information Regulator's Guidance Note treats an outbound voice call as an electronic communication needing section 69 consent. Several law firms disagree, because section 69(1) lists only automatic calling machines, faxes, SMSs and email, and only a court will settle it. Treat a cold voice call as needing consent.</t>
        </is>
      </c>
    </row>
  </sheetData>
  <mergeCells count="61">
    <mergeCell ref="F71:L71"/>
    <mergeCell ref="A82:B82"/>
    <mergeCell ref="C80:E80"/>
    <mergeCell ref="G6:L6"/>
    <mergeCell ref="A62:D62"/>
    <mergeCell ref="F67:L67"/>
    <mergeCell ref="F61:L61"/>
    <mergeCell ref="C75:E75"/>
    <mergeCell ref="F77:L77"/>
    <mergeCell ref="A84:L84"/>
    <mergeCell ref="A63:D63"/>
    <mergeCell ref="A79:B79"/>
    <mergeCell ref="F82:L82"/>
    <mergeCell ref="A68:D68"/>
    <mergeCell ref="A2:L2"/>
    <mergeCell ref="A78:B78"/>
    <mergeCell ref="A67:D67"/>
    <mergeCell ref="A86:L86"/>
    <mergeCell ref="G5:L5"/>
    <mergeCell ref="C76:E76"/>
    <mergeCell ref="F64:L64"/>
    <mergeCell ref="A85:L85"/>
    <mergeCell ref="A75:B75"/>
    <mergeCell ref="A8:L8"/>
    <mergeCell ref="A64:D64"/>
    <mergeCell ref="F69:L69"/>
    <mergeCell ref="F65:L65"/>
    <mergeCell ref="F78:L78"/>
    <mergeCell ref="G4:L4"/>
    <mergeCell ref="A80:B80"/>
    <mergeCell ref="C82:E82"/>
    <mergeCell ref="F68:L68"/>
    <mergeCell ref="F63:L63"/>
    <mergeCell ref="C81:E81"/>
    <mergeCell ref="C74:L74"/>
    <mergeCell ref="A70:D70"/>
    <mergeCell ref="A10:L10"/>
    <mergeCell ref="A61:D61"/>
    <mergeCell ref="A69:D69"/>
    <mergeCell ref="A76:B76"/>
    <mergeCell ref="A65:D65"/>
    <mergeCell ref="C78:E78"/>
    <mergeCell ref="A9:L9"/>
    <mergeCell ref="C77:E77"/>
    <mergeCell ref="F80:L80"/>
    <mergeCell ref="A66:D66"/>
    <mergeCell ref="F76:L76"/>
    <mergeCell ref="A73:L73"/>
    <mergeCell ref="A60:L60"/>
    <mergeCell ref="F70:L70"/>
    <mergeCell ref="A11:L11"/>
    <mergeCell ref="F66:L66"/>
    <mergeCell ref="F79:L79"/>
    <mergeCell ref="A1:L1"/>
    <mergeCell ref="C79:E79"/>
    <mergeCell ref="F75:L75"/>
    <mergeCell ref="A81:B81"/>
    <mergeCell ref="F62:L62"/>
    <mergeCell ref="A71:D71"/>
    <mergeCell ref="F81:L81"/>
    <mergeCell ref="A77:B77"/>
  </mergeCells>
  <conditionalFormatting sqref="K14:K58">
    <cfRule type="expression" priority="1" dxfId="0">
      <formula>LEFT($K14,3)="You"</formula>
    </cfRule>
    <cfRule type="expression" priority="2" dxfId="1">
      <formula>LEFT($K14,6)="Do not"</formula>
    </cfRule>
    <cfRule type="expression" priority="3" dxfId="2">
      <formula>LEFT($K14,3)="Add"</formula>
    </cfRule>
  </conditionalFormatting>
  <conditionalFormatting sqref="E14:E58">
    <cfRule type="cellIs" priority="4" operator="equal" dxfId="1">
      <formula>"Bought or rented list"</formula>
    </cfRule>
  </conditionalFormatting>
  <conditionalFormatting sqref="J14:J58">
    <cfRule type="expression" priority="5" dxfId="1">
      <formula>$J14&lt;&gt;""</formula>
    </cfRule>
  </conditionalFormatting>
  <dataValidations count="6">
    <dataValidation sqref="C14:C58" showDropDown="0" showInputMessage="1" showErrorMessage="1" allowBlank="1" errorTitle="Choose from the list" error="Pick one of the options in the dropdown." promptTitle="Select" prompt="How you obtained consent. Pick No consent obtained if you have none yet." type="list">
      <formula1>"Form 4 signed on paper,Form 4 completed online,Website tick box (not pre ticked),Telephone: Form 4 read and recorded,Reply to a consent request,Asked once and no reply,Consent refused,No consent obtained"</formula1>
    </dataValidation>
    <dataValidation sqref="E14:E58" showDropDown="0" showInputMessage="1" showErrorMessage="1" allowBlank="1" errorTitle="Choose from the list" error="Pick one of the options in the dropdown." promptTitle="Select" prompt="Where their details came from. A bought or rented list is never a lawful basis on its own." type="list">
      <formula1>"Bought from you,Enquiry on your website,Walk in enquiry,Event or expo sign up,Referral,Social media message,Bought or rented list,Business card"</formula1>
    </dataValidation>
    <dataValidation sqref="F14:F58" showDropDown="0" showInputMessage="0" showErrorMessage="1" allowBlank="1" errorTitle="Choose from the list" error="Pick one of the options in the dropdown." type="list">
      <formula1>"Yes,No"</formula1>
    </dataValidation>
    <dataValidation sqref="G14:G58" showDropDown="0" showInputMessage="0" showErrorMessage="1" allowBlank="1" errorTitle="Choose from the list" error="Pick one of the options in the dropdown." type="list">
      <formula1>"Yes,No"</formula1>
    </dataValidation>
    <dataValidation sqref="H14:H58" showDropDown="0" showInputMessage="0" showErrorMessage="1" allowBlank="1" errorTitle="Choose from the list" error="Pick one of the options in the dropdown." type="list">
      <formula1>"Yes,No"</formula1>
    </dataValidation>
    <dataValidation sqref="I14:I58" showDropDown="0" showInputMessage="0" showErrorMessage="1" allowBlank="1" errorTitle="Choose from the list" error="Pick one of the options in the dropdown." type="list">
      <formula1>"Yes,No"</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191C4A"/>
    <outlinePr summaryBelow="1" summaryRight="1"/>
    <pageSetUpPr fitToPage="1"/>
  </sheetPr>
  <dimension ref="A1:E39"/>
  <sheetViews>
    <sheetView showGridLines="0" workbookViewId="0">
      <pane ySplit="14" topLeftCell="A15" activePane="bottomLeft" state="frozen"/>
      <selection pane="bottomLeft" activeCell="A1" sqref="A1"/>
    </sheetView>
  </sheetViews>
  <sheetFormatPr baseColWidth="8" defaultRowHeight="15"/>
  <cols>
    <col width="56" customWidth="1" min="1" max="1"/>
    <col width="30" customWidth="1" min="2" max="2"/>
    <col width="14" customWidth="1" min="3" max="3"/>
    <col width="14" customWidth="1" min="4" max="4"/>
    <col width="62" customWidth="1" min="5" max="5"/>
  </cols>
  <sheetData>
    <row r="1" ht="26" customHeight="1">
      <c r="A1" s="1" t="inlineStr">
        <is>
          <t>BEFORE YOU SEND</t>
        </is>
      </c>
    </row>
    <row r="2" ht="14" customHeight="1">
      <c r="A2" s="2" t="inlineStr">
        <is>
          <t>Work through this every single time, before the campaign goes out</t>
        </is>
      </c>
    </row>
    <row r="3" ht="4" customHeight="1">
      <c r="A3" s="3" t="n"/>
      <c r="B3" s="3" t="n"/>
      <c r="C3" s="3" t="n"/>
      <c r="D3" s="3" t="n"/>
      <c r="E3" s="3" t="n"/>
    </row>
    <row r="4" ht="15" customHeight="1">
      <c r="A4" s="4" t="inlineStr">
        <is>
          <t>[YOUR COMPANY NAME]</t>
        </is>
      </c>
      <c r="B4" s="5" t="inlineStr">
        <is>
          <t>[ Insert your logo in the space above ]</t>
        </is>
      </c>
    </row>
    <row r="5" ht="15" customHeight="1">
      <c r="A5" s="6" t="inlineStr">
        <is>
          <t>Reg No: [XXXX/XXXXXX/XX]</t>
        </is>
      </c>
      <c r="B5" s="5" t="inlineStr">
        <is>
          <t>VAT No: [4XXXXXXXXX] (if VAT registered)</t>
        </is>
      </c>
    </row>
    <row r="6" ht="15" customHeight="1">
      <c r="A6" s="6" t="inlineStr">
        <is>
          <t>[email@yourbusiness.co.za]</t>
        </is>
      </c>
      <c r="B6" s="5" t="inlineStr">
        <is>
          <t>[+27 XX XXX XXXX]</t>
        </is>
      </c>
    </row>
    <row r="8" ht="29" customHeight="1">
      <c r="A8" s="9" t="inlineStr">
        <is>
          <t>Note: How to use this sheet: type only in the white cells, which show in blue text. The shaded cells work themselves out, so leave them alone. Notes in grey italic are guidance and can be deleted before you send the document.</t>
        </is>
      </c>
    </row>
    <row r="9" ht="29" customHeight="1">
      <c r="A9" s="9" t="inlineStr">
        <is>
          <t>Note: answer every line in the Your answer column. The verdict at the bottom counts only the lines marked Compulsory. Reset the answers before each new campaign, because nothing here carries over.</t>
        </is>
      </c>
    </row>
    <row r="11" ht="22" customHeight="1">
      <c r="A11" s="10" t="inlineStr">
        <is>
          <t>Campaign you are checking</t>
        </is>
      </c>
      <c r="C11" s="45" t="n"/>
      <c r="D11" s="12" t="inlineStr">
        <is>
          <t>Type the same campaign name you used on the Campaign planner sheet.</t>
        </is>
      </c>
    </row>
    <row r="12" ht="22" customHeight="1">
      <c r="A12" s="10" t="inlineStr">
        <is>
          <t>Date of this check</t>
        </is>
      </c>
      <c r="C12" s="46" t="n"/>
      <c r="D12" s="12" t="inlineStr">
        <is>
          <t>The check has to be done again for every send.</t>
        </is>
      </c>
    </row>
    <row r="14" ht="30" customHeight="1">
      <c r="A14" s="14" t="inlineStr">
        <is>
          <t>THE CHECK</t>
        </is>
      </c>
      <c r="B14" s="14" t="inlineStr">
        <is>
          <t>WHERE IT COMES FROM</t>
        </is>
      </c>
      <c r="C14" s="14" t="inlineStr">
        <is>
          <t>COMPULSORY OR ADVISORY</t>
        </is>
      </c>
      <c r="D14" s="14" t="inlineStr">
        <is>
          <t>YOUR ANSWER</t>
        </is>
      </c>
      <c r="E14" s="14" t="inlineStr">
        <is>
          <t>WHY IT MATTERS</t>
        </is>
      </c>
    </row>
    <row r="15" ht="40" customHeight="1">
      <c r="A15" s="42" t="inlineStr">
        <is>
          <t>Every address on this list shows a green status on the Consent register</t>
        </is>
      </c>
      <c r="B15" s="44" t="inlineStr">
        <is>
          <t>POPIA s69(1)</t>
        </is>
      </c>
      <c r="C15" s="47" t="inlineStr">
        <is>
          <t>Compulsory</t>
        </is>
      </c>
      <c r="D15" s="36" t="n"/>
      <c r="E15" s="44" t="inlineStr">
        <is>
          <t>Consent, or the section 69(3) customer exception. There is no third option for an email or an SMS.</t>
        </is>
      </c>
    </row>
    <row r="16" ht="40" customHeight="1">
      <c r="A16" s="42" t="inlineStr">
        <is>
          <t>You can produce, for every address, how and when consent was given</t>
        </is>
      </c>
      <c r="B16" s="44" t="inlineStr">
        <is>
          <t>POPIA s11(2)</t>
        </is>
      </c>
      <c r="C16" s="47" t="inlineStr">
        <is>
          <t>Compulsory</t>
        </is>
      </c>
      <c r="D16" s="36" t="n"/>
      <c r="E16" s="44" t="inlineStr">
        <is>
          <t>The onus of proving consent is on you, not on the person complaining. Keep the signed Form 4, the screenshot or the call recording.</t>
        </is>
      </c>
    </row>
    <row r="17" ht="40" customHeight="1">
      <c r="A17" s="42" t="inlineStr">
        <is>
          <t>Where you are relying on the customer exception, this campaign offers only your own similar goods or services</t>
        </is>
      </c>
      <c r="B17" s="44" t="inlineStr">
        <is>
          <t>POPIA s69(3)(a) and (b)</t>
        </is>
      </c>
      <c r="C17" s="47" t="inlineStr">
        <is>
          <t>Compulsory</t>
        </is>
      </c>
      <c r="D17" s="36" t="n"/>
      <c r="E17" s="44" t="inlineStr">
        <is>
          <t>Similar is read narrowly. Belts to a shoe customer qualifies. Funeral cover to a shoe customer does not, and neither does another company's product.</t>
        </is>
      </c>
    </row>
    <row r="18" ht="40" customHeight="1">
      <c r="A18" s="42" t="inlineStr">
        <is>
          <t>The message carries your identity: registered or trading name, physical address, email address and contact number</t>
        </is>
      </c>
      <c r="B18" s="44" t="inlineStr">
        <is>
          <t>POPIA s69(4)(a) and CPA s11</t>
        </is>
      </c>
      <c r="C18" s="47" t="inlineStr">
        <is>
          <t>Compulsory</t>
        </is>
      </c>
      <c r="D18" s="36" t="n"/>
      <c r="E18" s="44" t="inlineStr">
        <is>
          <t>Every direct marketing message must say who sent it, or on whose behalf it was sent, and the 2026 CPA regulations require the recipient to be able to identify your name, electronic address, physical address and contact number.</t>
        </is>
      </c>
    </row>
    <row r="19" ht="40" customHeight="1">
      <c r="A19" s="42" t="inlineStr">
        <is>
          <t>The message carries a working opt out: a one click unsubscribe link, or reply STOP for an SMS</t>
        </is>
      </c>
      <c r="B19" s="44" t="inlineStr">
        <is>
          <t>POPIA s69(4)(b), ECT Act s45(1)(a), CPA s11</t>
        </is>
      </c>
      <c r="C19" s="47" t="inlineStr">
        <is>
          <t>Compulsory</t>
        </is>
      </c>
      <c r="D19" s="36" t="n"/>
      <c r="E19" s="44" t="inlineStr">
        <is>
          <t>Three separate laws require it at the same time. Under section 89(1) of the ECT Act, failing to offer it is an offence.</t>
        </is>
      </c>
    </row>
    <row r="20" ht="40" customHeight="1">
      <c r="A20" s="42" t="inlineStr">
        <is>
          <t>The opt out is free of charge and free of unnecessary formality: no login, no phone call, no reason required</t>
        </is>
      </c>
      <c r="B20" s="44" t="inlineStr">
        <is>
          <t>POPIA s69(3)(c)</t>
        </is>
      </c>
      <c r="C20" s="47" t="inlineStr">
        <is>
          <t>Compulsory</t>
        </is>
      </c>
      <c r="D20" s="36" t="n"/>
      <c r="E20" s="44" t="inlineStr">
        <is>
          <t>For a customer you are relying on the exception for, the chance to object has to be given at collection and again on every single message.</t>
        </is>
      </c>
    </row>
    <row r="21" ht="40" customHeight="1">
      <c r="A21" s="42" t="inlineStr">
        <is>
          <t>The message says where you obtained the recipient's details</t>
        </is>
      </c>
      <c r="B21" s="44" t="inlineStr">
        <is>
          <t>ECT Act s45(1)(b)</t>
        </is>
      </c>
      <c r="C21" s="47" t="inlineStr">
        <is>
          <t>Compulsory</t>
        </is>
      </c>
      <c r="D21" s="36" t="n"/>
      <c r="E21" s="44" t="inlineStr">
        <is>
          <t>On request you must give the identifying particulars of the source. Putting one line in the footer answers it in advance and saves the argument.</t>
        </is>
      </c>
    </row>
    <row r="22" ht="40" customHeight="1">
      <c r="A22" s="42" t="inlineStr">
        <is>
          <t>Everyone who opted out since the last send has been removed from this list</t>
        </is>
      </c>
      <c r="B22" s="44" t="inlineStr">
        <is>
          <t>ECT Act s45, POPIA s69(4)(b)</t>
        </is>
      </c>
      <c r="C22" s="47" t="inlineStr">
        <is>
          <t>Compulsory</t>
        </is>
      </c>
      <c r="D22" s="36" t="n"/>
      <c r="E22" s="44" t="inlineStr">
        <is>
          <t>Continuing to send after somebody has opted out is an offence under the ECT Act, punishable by a fine or imprisonment of up to 12 months.</t>
        </is>
      </c>
    </row>
    <row r="23" ht="40" customHeight="1">
      <c r="A23" s="42" t="inlineStr">
        <is>
          <t>You are registered with the National Consumer Commission on the Opt-Out Registry and the registration is current</t>
        </is>
      </c>
      <c r="B23" s="44" t="inlineStr">
        <is>
          <t>CPA Amendment Regulations 2026</t>
        </is>
      </c>
      <c r="C23" s="47" t="inlineStr">
        <is>
          <t>Compulsory</t>
        </is>
      </c>
      <c r="D23" s="36" t="n"/>
      <c r="E23" s="44" t="inlineStr">
        <is>
          <t>Effective 15 April 2026, with no transitional period. A direct marketer may not lawfully market at all unless registered. Renewal falls on the anniversary of your registration.</t>
        </is>
      </c>
    </row>
    <row r="24" ht="40" customHeight="1">
      <c r="A24" s="42" t="inlineStr">
        <is>
          <t>You have cleansed this list against the Commission's records in the last month</t>
        </is>
      </c>
      <c r="B24" s="44" t="inlineStr">
        <is>
          <t>CPA Amendment Regulations 2026</t>
        </is>
      </c>
      <c r="C24" s="47" t="inlineStr">
        <is>
          <t>Compulsory</t>
        </is>
      </c>
      <c r="D24" s="36" t="n"/>
      <c r="E24" s="44" t="inlineStr">
        <is>
          <t>Monthly cleansing is compulsory, and every consumer with a relevant pre-emptive block has to come off the list before you send.</t>
        </is>
      </c>
    </row>
    <row r="25" ht="40" customHeight="1">
      <c r="A25" s="42" t="inlineStr">
        <is>
          <t>Nobody on this list has an active pre-emptive block</t>
        </is>
      </c>
      <c r="B25" s="44" t="inlineStr">
        <is>
          <t>CPA s11(4) to (6)</t>
        </is>
      </c>
      <c r="C25" s="47" t="inlineStr">
        <is>
          <t>Compulsory</t>
        </is>
      </c>
      <c r="D25" s="36" t="n"/>
      <c r="E25" s="44" t="inlineStr">
        <is>
          <t>Contacting a consumer who has registered a block is an offence, and the National Consumer Tribunal can impose an administrative fine.</t>
        </is>
      </c>
    </row>
    <row r="26" ht="40" customHeight="1">
      <c r="A26" s="42" t="inlineStr">
        <is>
          <t>The details on this list came from your own records, not from a bought or rented list</t>
        </is>
      </c>
      <c r="B26" s="44" t="inlineStr">
        <is>
          <t>POPIA s69(1) and s69(2)</t>
        </is>
      </c>
      <c r="C26" s="47" t="inlineStr">
        <is>
          <t>Compulsory</t>
        </is>
      </c>
      <c r="D26" s="36" t="n"/>
      <c r="E26" s="44" t="inlineStr">
        <is>
          <t>Buying a list gives you no consent and no customer relationship. It also cannot reset a refusal that somebody already gave you.</t>
        </is>
      </c>
    </row>
    <row r="27" ht="40" customHeight="1">
      <c r="A27" s="42" t="inlineStr">
        <is>
          <t>If you are telephoning as well, the calls fall inside the permitted hours</t>
        </is>
      </c>
      <c r="B27" s="44" t="inlineStr">
        <is>
          <t>CPA Regulation 4</t>
        </is>
      </c>
      <c r="C27" s="48" t="inlineStr">
        <is>
          <t>Advisory</t>
        </is>
      </c>
      <c r="D27" s="36" t="n"/>
      <c r="E27" s="44" t="inlineStr">
        <is>
          <t>Not on Sundays or public holidays. Saturdays only between 09:00 and 13:00. Any other day only between 08:00 and 20:00. This applies to contacting a consumer at home unless they asked you to call at another time.</t>
        </is>
      </c>
    </row>
    <row r="28" ht="40" customHeight="1">
      <c r="A28" s="42" t="inlineStr">
        <is>
          <t>If a sale is concluded from this campaign, your terms explain the cooling off right that applies</t>
        </is>
      </c>
      <c r="B28" s="44" t="inlineStr">
        <is>
          <t>CPA s16 or ECT Act s44</t>
        </is>
      </c>
      <c r="C28" s="48" t="inlineStr">
        <is>
          <t>Advisory</t>
        </is>
      </c>
      <c r="D28" s="36" t="n"/>
      <c r="E28" s="44" t="inlineStr">
        <is>
          <t>Five business days for a sale that resulted from direct marketing, or seven days for an electronic transaction, and section 16 falls away where section 44 applies. The detail is on The law sheet.</t>
        </is>
      </c>
    </row>
    <row r="29" ht="40" customHeight="1">
      <c r="A29" s="42" t="inlineStr">
        <is>
          <t>The send time and frequency suit the audience</t>
        </is>
      </c>
      <c r="B29" s="44" t="inlineStr">
        <is>
          <t>Good practice</t>
        </is>
      </c>
      <c r="C29" s="48" t="inlineStr">
        <is>
          <t>Advisory</t>
        </is>
      </c>
      <c r="D29" s="36" t="n"/>
      <c r="E29" s="44" t="inlineStr">
        <is>
          <t>Not a legal requirement, but sending too often is the single biggest cause of unsubscribes, and unsubscribes are what shrink the list you may lawfully use.</t>
        </is>
      </c>
    </row>
    <row r="31" ht="22" customHeight="1">
      <c r="A31" s="7" t="inlineStr">
        <is>
          <t>ARE YOU CLEAR TO SEND</t>
        </is>
      </c>
      <c r="B31" s="8" t="n"/>
      <c r="C31" s="8" t="n"/>
      <c r="D31" s="8" t="n"/>
      <c r="E31" s="8" t="n"/>
    </row>
    <row r="32" ht="22" customHeight="1">
      <c r="A32" s="10" t="inlineStr">
        <is>
          <t>Compulsory checks answered Yes</t>
        </is>
      </c>
      <c r="C32" s="30">
        <f>COUNTIFS(C15:C29,"Compulsory",D15:D29,"Yes")</f>
        <v/>
      </c>
      <c r="D32" s="12" t="inlineStr">
        <is>
          <t>Out of the twelve lines marked Compulsory.</t>
        </is>
      </c>
    </row>
    <row r="33" ht="22" customHeight="1">
      <c r="A33" s="10" t="inlineStr">
        <is>
          <t>Compulsory checks still outstanding</t>
        </is>
      </c>
      <c r="C33" s="31">
        <f>COUNTIFS(C15:C29,"Compulsory",D15:D29,"&lt;&gt;Yes")</f>
        <v/>
      </c>
      <c r="D33" s="12" t="inlineStr">
        <is>
          <t>Anything not answered Yes counts here, including a blank.</t>
        </is>
      </c>
    </row>
    <row r="34" ht="22" customHeight="1">
      <c r="A34" s="10" t="inlineStr">
        <is>
          <t>Advisory lines still outstanding</t>
        </is>
      </c>
      <c r="C34" s="39">
        <f>COUNTIFS(C15:C29,"Advisory",D15:D29,"&lt;&gt;Yes")</f>
        <v/>
      </c>
      <c r="D34" s="12" t="inlineStr">
        <is>
          <t>These will not stop you, but they are where the complaints come from.</t>
        </is>
      </c>
    </row>
    <row r="35" ht="24" customHeight="1">
      <c r="A35" s="49" t="inlineStr">
        <is>
          <t>Verdict</t>
        </is>
      </c>
      <c r="C35" s="50">
        <f>IF(N(C33)=0,"Clear to send","Not yet: finish the compulsory checks first")</f>
        <v/>
      </c>
      <c r="D35" s="40" t="n"/>
      <c r="E35" s="41" t="n"/>
    </row>
    <row r="37" ht="29" customHeight="1">
      <c r="A37" s="9" t="inlineStr">
        <is>
          <t>Note: print this sheet or keep a copy per campaign. If the Information Regulator or the National Consumer Commission ever asks how you decided you could send, a dated checklist and a consent register is a far better answer than a memory.</t>
        </is>
      </c>
    </row>
    <row r="38" ht="40.5" customHeight="1">
      <c r="A38" s="35" t="inlineStr">
        <is>
          <t>Important: the realistic exposure for a small business is not an instant fine. POPIA runs through a complaint, an investigation and an enforcement notice first. The Consumer Protection Act route is more immediate, because the National Consumer Tribunal can impose an administrative fine of the greater of 10% of your annual turnover or R 1 000 000.</t>
        </is>
      </c>
    </row>
    <row r="39" ht="29" customHeight="1">
      <c r="A39" s="9" t="inlineStr">
        <is>
          <t>Note: rates, thresholds and fees quoted in this template were correct on 09 August 2026. Confirm the current figures on sars.gov.za, cipc.co.za or labour.gov.za before you rely on them.</t>
        </is>
      </c>
    </row>
  </sheetData>
  <mergeCells count="23">
    <mergeCell ref="A39:E39"/>
    <mergeCell ref="D34:E34"/>
    <mergeCell ref="A11:B11"/>
    <mergeCell ref="B6:E6"/>
    <mergeCell ref="A1:E1"/>
    <mergeCell ref="B5:E5"/>
    <mergeCell ref="B4:E4"/>
    <mergeCell ref="D11:E11"/>
    <mergeCell ref="D32:E32"/>
    <mergeCell ref="A37:E37"/>
    <mergeCell ref="A12:B12"/>
    <mergeCell ref="A2:E2"/>
    <mergeCell ref="A33:B33"/>
    <mergeCell ref="A32:B32"/>
    <mergeCell ref="A8:E8"/>
    <mergeCell ref="D12:E12"/>
    <mergeCell ref="A35:B35"/>
    <mergeCell ref="A38:E38"/>
    <mergeCell ref="D33:E33"/>
    <mergeCell ref="A31:E31"/>
    <mergeCell ref="C35:E35"/>
    <mergeCell ref="A9:E9"/>
    <mergeCell ref="A34:B34"/>
  </mergeCells>
  <conditionalFormatting sqref="D15:D29">
    <cfRule type="cellIs" priority="1" operator="equal" dxfId="0">
      <formula>"Yes"</formula>
    </cfRule>
    <cfRule type="cellIs" priority="2" operator="equal" dxfId="1">
      <formula>"No"</formula>
    </cfRule>
    <cfRule type="cellIs" priority="3" operator="equal" dxfId="2">
      <formula>"Not applicable"</formula>
    </cfRule>
  </conditionalFormatting>
  <conditionalFormatting sqref="C35">
    <cfRule type="cellIs" priority="4" operator="equal" dxfId="3">
      <formula>"Clear to send"</formula>
    </cfRule>
    <cfRule type="expression" priority="5" dxfId="4">
      <formula>LEFT($C$35,3)="Not"</formula>
    </cfRule>
  </conditionalFormatting>
  <dataValidations count="1">
    <dataValidation sqref="D15:D29" showDropDown="0" showInputMessage="1" showErrorMessage="1" allowBlank="1" errorTitle="Choose from the list" error="Pick one of the options in the dropdown." promptTitle="Select" prompt="Yes once you have actually done it. Not applicable only where the line genuinely cannot apply to this campaign." type="list">
      <formula1>"Yes,No,Not applicable"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6B6870"/>
    <outlinePr summaryBelow="1" summaryRight="1"/>
    <pageSetUpPr fitToPage="1"/>
  </sheetPr>
  <dimension ref="A1:F87"/>
  <sheetViews>
    <sheetView showGridLines="0" workbookViewId="0">
      <pane ySplit="10" topLeftCell="A11" activePane="bottomLeft" state="frozen"/>
      <selection pane="bottomLeft" activeCell="A1" sqref="A1"/>
    </sheetView>
  </sheetViews>
  <sheetFormatPr baseColWidth="8" defaultRowHeight="15"/>
  <cols>
    <col width="24" customWidth="1" min="1" max="1"/>
    <col width="44" customWidth="1" min="2" max="2"/>
    <col width="44" customWidth="1" min="3" max="3"/>
    <col width="44" customWidth="1" min="4" max="4"/>
    <col width="22" customWidth="1" min="5" max="5"/>
    <col width="22" customWidth="1" min="6" max="6"/>
  </cols>
  <sheetData>
    <row r="1" ht="26" customHeight="1">
      <c r="A1" s="1" t="inlineStr">
        <is>
          <t>THE LAW BEHIND THIS WORKBOOK</t>
        </is>
      </c>
    </row>
    <row r="2" ht="14" customHeight="1">
      <c r="A2" s="2" t="inlineStr">
        <is>
          <t>POPIA section 69, the three cooling off rights, the national opt out registry, and the unsubscribe rule</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9" t="inlineStr">
        <is>
          <t>Note: How to use this sheet: type only in the white cells, which show in blue text. The shaded cells work themselves out, so leave them alone. Notes in grey italic are guidance and can be deleted before you send the document.</t>
        </is>
      </c>
    </row>
    <row r="9" ht="29" customHeight="1">
      <c r="A9" s="9" t="inlineStr">
        <is>
          <t>Note: rates, thresholds and fees quoted in this template were correct on 09 August 2026. Confirm the current figures on sars.gov.za, cipc.co.za or labour.gov.za before you rely on them.</t>
        </is>
      </c>
    </row>
    <row r="11" ht="22" customHeight="1">
      <c r="A11" s="7" t="inlineStr">
        <is>
          <t>POPIA SECTION 69: DIRECT MARKETING BY ELECTRONIC COMMUNICATION</t>
        </is>
      </c>
      <c r="B11" s="8" t="n"/>
      <c r="C11" s="8" t="n"/>
      <c r="D11" s="8" t="n"/>
      <c r="E11" s="8" t="n"/>
      <c r="F11" s="8" t="n"/>
    </row>
    <row r="12" ht="29" customHeight="1">
      <c r="A12" s="9" t="inlineStr">
        <is>
          <t>Note: section 69 applies to any form of electronic communication, and the section names automatic calling machines, facsimile machines, SMSs and email. Post, printed material and marketing in person fall outside it and are dealt with lower down.</t>
        </is>
      </c>
    </row>
    <row r="13" ht="26" customHeight="1">
      <c r="A13" s="14" t="inlineStr">
        <is>
          <t>THE RULE</t>
        </is>
      </c>
      <c r="B13" s="14" t="inlineStr">
        <is>
          <t>WHAT IT SAYS</t>
        </is>
      </c>
      <c r="C13" s="41" t="n"/>
      <c r="D13" s="14" t="inlineStr">
        <is>
          <t>WHAT IT MEANS FOR YOU</t>
        </is>
      </c>
      <c r="E13" s="40" t="n"/>
      <c r="F13" s="41" t="n"/>
    </row>
    <row r="14" ht="64" customHeight="1">
      <c r="A14" s="42" t="inlineStr">
        <is>
          <t>s69(1): the prohibition</t>
        </is>
      </c>
      <c r="B14" s="44" t="inlineStr">
        <is>
          <t>Processing personal information for direct marketing by electronic communication is prohibited unless the person has given consent, or is a customer of yours.</t>
        </is>
      </c>
      <c r="C14" s="43" t="n"/>
      <c r="D14" s="44" t="inlineStr">
        <is>
          <t>There is no general marketing right and no legitimate interest route for email or SMS. You are on one of exactly two footings, and you have to know which.</t>
        </is>
      </c>
      <c r="E14" s="43" t="n"/>
      <c r="F14" s="43" t="n"/>
    </row>
    <row r="15" ht="64" customHeight="1">
      <c r="A15" s="42" t="inlineStr">
        <is>
          <t>s69(1)(a): consent</t>
        </is>
      </c>
      <c r="B15" s="44" t="inlineStr">
        <is>
          <t>The person gave consent. Consent has to be voluntary, specific and informed, and you must be able to prove it.</t>
        </is>
      </c>
      <c r="C15" s="43" t="n"/>
      <c r="D15" s="44" t="inlineStr">
        <is>
          <t>The onus of proving consent rests on you under section 11(2). Keep the record: the signed form, the screenshot of an unticked tick box, or the call recording.</t>
        </is>
      </c>
      <c r="E15" s="43" t="n"/>
      <c r="F15" s="43" t="n"/>
    </row>
    <row r="16" ht="64" customHeight="1">
      <c r="A16" s="42" t="inlineStr">
        <is>
          <t>s69(2): the one approach rule</t>
        </is>
      </c>
      <c r="B16" s="44" t="inlineStr">
        <is>
          <t>You may approach a person whose consent is required, and who has not previously withheld consent, only once, to request that consent. The request must be in the prescribed manner and form.</t>
        </is>
      </c>
      <c r="C16" s="43" t="n"/>
      <c r="D16" s="44" t="inlineStr">
        <is>
          <t>Once, ever. If consent is refused or never given, you may not ask again, and you cannot get round it by buying the same name on another list.</t>
        </is>
      </c>
      <c r="E16" s="43" t="n"/>
      <c r="F16" s="43" t="n"/>
    </row>
    <row r="17" ht="64" customHeight="1">
      <c r="A17" s="42" t="inlineStr">
        <is>
          <t>The prescribed form is Form 4</t>
        </is>
      </c>
      <c r="B17" s="44" t="inlineStr">
        <is>
          <t>Form 4, Regulation 6 of the POPIA Regulations, GN R1383 in Government Gazette 42110 of 14 December 2018. It is headed Application for the consent of a data subject for the processing of personal information for the purpose of direct marketing.</t>
        </is>
      </c>
      <c r="C17" s="43" t="n"/>
      <c r="D17" s="44" t="inlineStr">
        <is>
          <t>The Information Regulator's Guidance Note on Direct Marketing of 3 December 2024 confirms Form 4 must be used, or a form which is substantially similar. It must state which goods or services you want to market and which methods of communication you propose to use.</t>
        </is>
      </c>
      <c r="E17" s="43" t="n"/>
      <c r="F17" s="43" t="n"/>
    </row>
    <row r="18" ht="64" customHeight="1">
      <c r="A18" s="42" t="inlineStr">
        <is>
          <t>Form 4 by channel</t>
        </is>
      </c>
      <c r="B18" s="44" t="inlineStr">
        <is>
          <t>For email, SMS or fax, an electronic version of Form 4 is enough. For a telephone approach, the agent must read Form 4 aloud and record the call. For an automatic calling machine, the recorded message must contain all the Form 4 information.</t>
        </is>
      </c>
      <c r="C18" s="43" t="n"/>
      <c r="D18" s="44" t="inlineStr">
        <is>
          <t>The channel changes how you deliver Form 4. It never removes the requirement to use it.</t>
        </is>
      </c>
      <c r="E18" s="43" t="n"/>
      <c r="F18" s="43" t="n"/>
    </row>
    <row r="19" ht="64" customHeight="1">
      <c r="A19" s="42" t="inlineStr">
        <is>
          <t>s69(3): the existing customer exception</t>
        </is>
      </c>
      <c r="B19" s="44" t="inlineStr">
        <is>
          <t>You may market to a customer without consent only if all three of the conditions in the block below are met.</t>
        </is>
      </c>
      <c r="C19" s="43" t="n"/>
      <c r="D19" s="44" t="inlineStr">
        <is>
          <t>It is an all or nothing exception. Being a customer, on its own, is not a lawful basis for anything.</t>
        </is>
      </c>
      <c r="E19" s="43" t="n"/>
      <c r="F19" s="43" t="n"/>
    </row>
    <row r="20" ht="64" customHeight="1">
      <c r="A20" s="42" t="inlineStr">
        <is>
          <t>s69(4): what every message must contain</t>
        </is>
      </c>
      <c r="B20" s="44" t="inlineStr">
        <is>
          <t>Details of the identity of the sender, or of the person on whose behalf the communication is sent, and an address or other contact details to which the recipient can send a request that the communications cease.</t>
        </is>
      </c>
      <c r="C20" s="43" t="n"/>
      <c r="D20" s="44" t="inlineStr">
        <is>
          <t>This applies to every direct marketing message you send, whether you are relying on consent or on the customer exception.</t>
        </is>
      </c>
      <c r="E20" s="43" t="n"/>
      <c r="F20" s="43" t="n"/>
    </row>
    <row r="21" ht="64" customHeight="1">
      <c r="A21" s="42" t="inlineStr">
        <is>
          <t>Marketing that is not electronic</t>
        </is>
      </c>
      <c r="B21" s="44" t="inlineStr">
        <is>
          <t>Post, printed material and approaching somebody in person are not governed by section 69. They fall under the ordinary Chapter 3 conditions and can rest on legitimate interests under section 11(1)(f) or on a contract under s11(1)(b).</t>
        </is>
      </c>
      <c r="C21" s="43" t="n"/>
      <c r="D21" s="44" t="inlineStr">
        <is>
          <t>The Guidance Note requires a documented three stage legitimate interest assessment before you rely on legitimate interests. Failing to carry one out is itself a breach.</t>
        </is>
      </c>
      <c r="E21" s="43" t="n"/>
      <c r="F21" s="43" t="n"/>
    </row>
    <row r="22" ht="64" customHeight="1">
      <c r="A22" s="42" t="inlineStr">
        <is>
          <t>Live telephone calls: unsettled</t>
        </is>
      </c>
      <c r="B22" s="44" t="inlineStr">
        <is>
          <t>The Information Regulator's Guidance Note takes the position that an outbound voice call is an electronic communication needing section 69 consent, on the reasoning that modern telephony is digital.</t>
        </is>
      </c>
      <c r="C22" s="43" t="n"/>
      <c r="D22" s="44" t="inlineStr">
        <is>
          <t>Practitioners have criticised this as a material departure from the wording of section 69(1), which lists only automatic calling machines, faxes, SMSs and email. Only a court will settle it. Treat a cold voice call as needing consent.</t>
        </is>
      </c>
      <c r="E22" s="43" t="n"/>
      <c r="F22" s="43" t="n"/>
    </row>
    <row r="24" ht="22" customHeight="1">
      <c r="A24" s="51" t="inlineStr">
        <is>
          <t>THE THREE CONDITIONS IN SECTION 69(3). ALL THREE, EVERY TIME</t>
        </is>
      </c>
      <c r="B24" s="52" t="n"/>
      <c r="C24" s="52" t="n"/>
      <c r="D24" s="52" t="n"/>
      <c r="E24" s="52" t="n"/>
      <c r="F24" s="52" t="n"/>
    </row>
    <row r="25" ht="26" customHeight="1">
      <c r="A25" s="14" t="inlineStr">
        <is>
          <t>CONDITION</t>
        </is>
      </c>
      <c r="B25" s="14" t="inlineStr">
        <is>
          <t>WHAT SECTION 69(3) REQUIRES</t>
        </is>
      </c>
      <c r="C25" s="41" t="n"/>
      <c r="D25" s="14" t="inlineStr">
        <is>
          <t>WHERE SMALL BUSINESSES GET IT WRONG</t>
        </is>
      </c>
      <c r="E25" s="40" t="n"/>
      <c r="F25" s="41" t="n"/>
    </row>
    <row r="26" ht="72" customHeight="1">
      <c r="A26" s="42" t="inlineStr">
        <is>
          <t>1. Where the details came from</t>
        </is>
      </c>
      <c r="B26" s="44" t="inlineStr">
        <is>
          <t>The contact details were obtained in the context of the sale of a product or service.</t>
        </is>
      </c>
      <c r="C26" s="43" t="n"/>
      <c r="D26" s="44" t="inlineStr">
        <is>
          <t>An enquiry is not a sale. A quotation that was never accepted is not a sale. A competition entry is not a sale.</t>
        </is>
      </c>
      <c r="E26" s="43" t="n"/>
      <c r="F26" s="43" t="n"/>
    </row>
    <row r="27" ht="72" customHeight="1">
      <c r="A27" s="42" t="inlineStr">
        <is>
          <t>2. What you are marketing</t>
        </is>
      </c>
      <c r="B27" s="44" t="inlineStr">
        <is>
          <t>The marketing is of your own similar products or services.</t>
        </is>
      </c>
      <c r="C27" s="43" t="n"/>
      <c r="D27" s="44" t="inlineStr">
        <is>
          <t>The Guidance Note reads similar narrowly. A clothing retailer marketing belts to a shoe customer qualifies. The same retailer marketing funeral insurance does not. Own excludes another company's products, and excludes group companies unless the group company was the contracting party.</t>
        </is>
      </c>
      <c r="E27" s="43" t="n"/>
      <c r="F27" s="43" t="n"/>
    </row>
    <row r="28" ht="72" customHeight="1">
      <c r="A28" s="42" t="inlineStr">
        <is>
          <t>3. The chance to object</t>
        </is>
      </c>
      <c r="B28" s="44" t="inlineStr">
        <is>
          <t>The person was given a reasonable opportunity to object, free of charge and in a manner free of unnecessary formality, both at the time you collected the details and on the occasion of each subsequent communication.</t>
        </is>
      </c>
      <c r="C28" s="43" t="n"/>
      <c r="D28" s="44" t="inlineStr">
        <is>
          <t>Both moments, not one. Free of unnecessary formality means no login, no phone call, no reason required and no form to complete.</t>
        </is>
      </c>
      <c r="E28" s="43" t="n"/>
      <c r="F28" s="43" t="n"/>
    </row>
    <row r="30" ht="22" customHeight="1">
      <c r="A30" s="51" t="inlineStr">
        <is>
          <t>WHAT SECTION 69 EXPOSURE ACTUALLY LOOKS LIKE</t>
        </is>
      </c>
      <c r="B30" s="52" t="n"/>
      <c r="C30" s="52" t="n"/>
      <c r="D30" s="52" t="n"/>
      <c r="E30" s="52" t="n"/>
      <c r="F30" s="52" t="n"/>
    </row>
    <row r="31" ht="34" customHeight="1">
      <c r="A31" s="42" t="inlineStr">
        <is>
          <t>Section 69 is not a criminal offence in POPIA</t>
        </is>
      </c>
      <c r="B31" s="44" t="inlineStr">
        <is>
          <t>Enforcement runs through a complaint, an investigation, an enforcement notice under section 95 and then an infringement notice under section 109.</t>
        </is>
      </c>
      <c r="C31" s="43" t="n"/>
      <c r="D31" s="43" t="n"/>
      <c r="E31" s="43" t="n"/>
      <c r="F31" s="43" t="n"/>
    </row>
    <row r="32" ht="34" customHeight="1">
      <c r="A32" s="42" t="inlineStr">
        <is>
          <t>The administrative fine</t>
        </is>
      </c>
      <c r="B32" s="44" t="inlineStr">
        <is>
          <t>On an infringement notice you may elect to pay an administrative fine of up to R 10 000 000, or be prosecuted for failing to comply with the enforcement notice under section 103(1), which carries up to 10 years' imprisonment or a fine.</t>
        </is>
      </c>
      <c r="C32" s="43" t="n"/>
      <c r="D32" s="43" t="n"/>
      <c r="E32" s="43" t="n"/>
      <c r="F32" s="43" t="n"/>
    </row>
    <row r="33" ht="34" customHeight="1">
      <c r="A33" s="42" t="inlineStr">
        <is>
          <t>The civil claim</t>
        </is>
      </c>
      <c r="B33" s="44" t="inlineStr">
        <is>
          <t>Section 99 gives the person a claim for damages against you on a no fault basis, and the Regulator may bring that claim on their behalf.</t>
        </is>
      </c>
      <c r="C33" s="43" t="n"/>
      <c r="D33" s="43" t="n"/>
      <c r="E33" s="43" t="n"/>
      <c r="F33" s="43" t="n"/>
    </row>
    <row r="34" ht="34" customHeight="1">
      <c r="A34" s="42" t="inlineStr">
        <is>
          <t>The realistic risk for a small business</t>
        </is>
      </c>
      <c r="B34" s="44" t="inlineStr">
        <is>
          <t>An enforcement notice telling you to stop and to purge the list, not an immediate R 10 000 000 fine. The more immediate money risk is the Consumer Protection Act route further down this sheet.</t>
        </is>
      </c>
      <c r="C34" s="43" t="n"/>
      <c r="D34" s="43" t="n"/>
      <c r="E34" s="43" t="n"/>
      <c r="F34" s="43" t="n"/>
    </row>
    <row r="35" ht="34" customHeight="1">
      <c r="A35" s="42" t="inlineStr">
        <is>
          <t>The Guidance Note itself</t>
        </is>
      </c>
      <c r="B35" s="44" t="inlineStr">
        <is>
          <t>The Information Regulator's Guidance Note on Direct Marketing is advisory and not binding, and it states no penalties. Where it conflicts with POPIA, POPIA wins.</t>
        </is>
      </c>
      <c r="C35" s="43" t="n"/>
      <c r="D35" s="43" t="n"/>
      <c r="E35" s="43" t="n"/>
      <c r="F35" s="43" t="n"/>
    </row>
    <row r="37" ht="22" customHeight="1">
      <c r="A37" s="7" t="inlineStr">
        <is>
          <t>THE THREE COOLING OFF RIGHTS. THEY ARE NOT THE SAME RIGHT</t>
        </is>
      </c>
      <c r="B37" s="8" t="n"/>
      <c r="C37" s="8" t="n"/>
      <c r="D37" s="8" t="n"/>
      <c r="E37" s="8" t="n"/>
      <c r="F37" s="8" t="n"/>
    </row>
    <row r="38" ht="29" customHeight="1">
      <c r="A38" s="35" t="inlineStr">
        <is>
          <t>Important: these three are confused constantly, including by people selling compliance advice. They have different triggers, different periods and different exclusions, and only one of them has anything to do with direct marketing.</t>
        </is>
      </c>
    </row>
    <row r="39" ht="26" customHeight="1">
      <c r="A39" s="14" t="n"/>
      <c r="B39" s="14" t="inlineStr">
        <is>
          <t>CPA SECTION 16: DIRECT MARKETING</t>
        </is>
      </c>
      <c r="C39" s="14" t="inlineStr">
        <is>
          <t>CPA SECTION 20: RETURN OF GOODS</t>
        </is>
      </c>
      <c r="D39" s="14" t="inlineStr">
        <is>
          <t>ECT ACT SECTION 44: ELECTRONIC TRANSACTIONS</t>
        </is>
      </c>
      <c r="E39" s="40" t="n"/>
      <c r="F39" s="41" t="n"/>
    </row>
    <row r="40" ht="80" customHeight="1">
      <c r="A40" s="42" t="inlineStr">
        <is>
          <t>What sets it off</t>
        </is>
      </c>
      <c r="B40" s="44" t="inlineStr">
        <is>
          <t>The transaction resulted from direct marketing, meaning you approached the consumer.</t>
        </is>
      </c>
      <c r="C40" s="44" t="inlineStr">
        <is>
          <t>One of the specific grounds listed in section 20. It is not a general change of mind right.</t>
        </is>
      </c>
      <c r="D40" s="44" t="inlineStr">
        <is>
          <t>The transaction is an electronic transaction with a consumer: a website, an online order, a sale concluded by email.</t>
        </is>
      </c>
      <c r="E40" s="43" t="n"/>
      <c r="F40" s="43" t="n"/>
    </row>
    <row r="41" ht="80" customHeight="1">
      <c r="A41" s="42" t="inlineStr">
        <is>
          <t>How long</t>
        </is>
      </c>
      <c r="B41" s="44" t="inlineStr">
        <is>
          <t>5 business days.</t>
        </is>
      </c>
      <c r="C41" s="44" t="inlineStr">
        <is>
          <t>Generally 10 business days, depending on the ground.</t>
        </is>
      </c>
      <c r="D41" s="44" t="inlineStr">
        <is>
          <t>7 days.</t>
        </is>
      </c>
      <c r="E41" s="43" t="n"/>
      <c r="F41" s="43" t="n"/>
    </row>
    <row r="42" ht="80" customHeight="1">
      <c r="A42" s="42" t="inlineStr">
        <is>
          <t>Running from</t>
        </is>
      </c>
      <c r="B42" s="44" t="inlineStr">
        <is>
          <t>The later of the date the agreement was concluded and the date the goods were delivered.</t>
        </is>
      </c>
      <c r="C42" s="44" t="inlineStr">
        <is>
          <t>The relevant event, usually delivery.</t>
        </is>
      </c>
      <c r="D42" s="44" t="inlineStr">
        <is>
          <t>The date the goods are received, or for services the date the agreement was concluded.</t>
        </is>
      </c>
      <c r="E42" s="43" t="n"/>
      <c r="F42" s="43" t="n"/>
    </row>
    <row r="43" ht="80" customHeight="1">
      <c r="A43" s="42" t="inlineStr">
        <is>
          <t>Does the consumer need a reason</t>
        </is>
      </c>
      <c r="B43" s="44" t="inlineStr">
        <is>
          <t>No. Without reason and without penalty.</t>
        </is>
      </c>
      <c r="C43" s="44" t="inlineStr">
        <is>
          <t>Yes. It has to fall within one of the listed grounds.</t>
        </is>
      </c>
      <c r="D43" s="44" t="inlineStr">
        <is>
          <t>No. Without reason and without penalty.</t>
        </is>
      </c>
      <c r="E43" s="43" t="n"/>
      <c r="F43" s="43" t="n"/>
    </row>
    <row r="44" ht="80" customHeight="1">
      <c r="A44" s="42" t="inlineStr">
        <is>
          <t>Refund</t>
        </is>
      </c>
      <c r="B44" s="44" t="inlineStr">
        <is>
          <t>Within 15 business days of the cancellation, or of the return of the goods.</t>
        </is>
      </c>
      <c r="C44" s="44" t="inlineStr">
        <is>
          <t>The price paid, less any charge the regulations permit.</t>
        </is>
      </c>
      <c r="D44" s="44" t="inlineStr">
        <is>
          <t>Within 30 days. The consumer bears only the direct cost of returning the goods.</t>
        </is>
      </c>
      <c r="E44" s="43" t="n"/>
      <c r="F44" s="43" t="n"/>
    </row>
    <row r="45" ht="80" customHeight="1">
      <c r="A45" s="42" t="inlineStr">
        <is>
          <t>When it does not apply</t>
        </is>
      </c>
      <c r="B45" s="44" t="inlineStr">
        <is>
          <t>Where the consumer sought you out: a walk in, a phone call to you, somebody who found your website unprompted. It also does not apply where ECT Act section 44 applies, and not between juristic persons above the CPA threshold.</t>
        </is>
      </c>
      <c r="C45" s="44" t="inlineStr">
        <is>
          <t>There is no right to return goods simply because the consumer changed their mind. A supplier may charge a reasonable restocking or handling fee under Regulation 5 where the goods are not in the original unopened packaging or have been used, except in the section 16 case.</t>
        </is>
      </c>
      <c r="D45" s="44" t="inlineStr">
        <is>
          <t>The section 42(2) exclusions: financial services and auctions, goods made to the consumer's specification, perishables, unsealed audio, video or software, newspapers and books, gaming and lottery services, services already begun with consent, and accommodation, transport, catering or leisure booked for a specific date or period.</t>
        </is>
      </c>
      <c r="E45" s="43" t="n"/>
      <c r="F45" s="43" t="n"/>
    </row>
    <row r="46" ht="80" customHeight="1">
      <c r="A46" s="42" t="inlineStr">
        <is>
          <t>How it interacts</t>
        </is>
      </c>
      <c r="B46" s="44" t="inlineStr">
        <is>
          <t>Section 16 falls away where section 44 applies. It is in addition to any other right the consumer has.</t>
        </is>
      </c>
      <c r="C46" s="44" t="inlineStr">
        <is>
          <t>Independent of the other two, but a consumer who rescinds under section 16 returns the goods under section 20.</t>
        </is>
      </c>
      <c r="D46" s="44" t="inlineStr">
        <is>
          <t>Independent, and it ousts section 16.</t>
        </is>
      </c>
      <c r="E46" s="43" t="n"/>
      <c r="F46" s="43" t="n"/>
    </row>
    <row r="48" ht="40.5" customHeight="1">
      <c r="A48" s="9" t="inlineStr">
        <is>
          <t>Note: a fourth right is the one most small businesses actually meet. Sections 55 and 56 of the Consumer Protection Act give an implied warranty of quality and a 6 month right to return goods that are defective, for repair, replacement or a refund, at the consumer's election. That is a different right again and it has nothing to do with cooling off.</t>
        </is>
      </c>
    </row>
    <row r="50" ht="22" customHeight="1">
      <c r="A50" s="7" t="inlineStr">
        <is>
          <t>CPA SECTION 11, AND THE NATIONAL OPT-OUT REGISTRY</t>
        </is>
      </c>
      <c r="B50" s="8" t="n"/>
      <c r="C50" s="8" t="n"/>
      <c r="D50" s="8" t="n"/>
      <c r="E50" s="8" t="n"/>
      <c r="F50" s="8" t="n"/>
    </row>
    <row r="51" ht="29" customHeight="1">
      <c r="A51" s="35" t="inlineStr">
        <is>
          <t>Important: this changed materially on 15 April 2026 and it is the update most marketing templates in circulation have not caught up with. The Consumer Protection Act Amendment Regulations, 2026 were published and took effect on that date, with no transitional period, and the National Consumer Commission now runs a live opt out registry.</t>
        </is>
      </c>
    </row>
    <row r="52" ht="44" customHeight="1">
      <c r="A52" s="42" t="inlineStr">
        <is>
          <t>The right itself, CPA section 11</t>
        </is>
      </c>
      <c r="B52" s="44" t="inlineStr">
        <is>
          <t>Every consumer may refuse a marketing approach, require it to be discontinued, or block it pre-emptively. You must have procedures to receive and give effect to those demands, and you may not charge the consumer for exercising the right.</t>
        </is>
      </c>
      <c r="C52" s="43" t="n"/>
      <c r="D52" s="43" t="n"/>
      <c r="E52" s="43" t="n"/>
      <c r="F52" s="43" t="n"/>
    </row>
    <row r="53" ht="44" customHeight="1">
      <c r="A53" s="42" t="inlineStr">
        <is>
          <t>You must register with the Commission</t>
        </is>
      </c>
      <c r="B53" s="44" t="inlineStr">
        <is>
          <t>Registration on the Opt-Out Registry, on the prescribed form Annexure P. A direct marketer may not lawfully market at all unless it is registered.</t>
        </is>
      </c>
      <c r="C53" s="43" t="n"/>
      <c r="D53" s="43" t="n"/>
      <c r="E53" s="43" t="n"/>
      <c r="F53" s="43" t="n"/>
    </row>
    <row r="54" ht="44" customHeight="1">
      <c r="A54" s="42" t="inlineStr">
        <is>
          <t>You must cleanse your database monthly</t>
        </is>
      </c>
      <c r="B54" s="44" t="inlineStr">
        <is>
          <t>Every month, against the Commission's records, removing every consumer who has registered a relevant pre-emptive block. You may not contact anybody with an active block.</t>
        </is>
      </c>
      <c r="C54" s="43" t="n"/>
      <c r="D54" s="43" t="n"/>
      <c r="E54" s="43" t="n"/>
      <c r="F54" s="43" t="n"/>
    </row>
    <row r="55" ht="44" customHeight="1">
      <c r="A55" s="42" t="inlineStr">
        <is>
          <t>You must be identifiable in every message</t>
        </is>
      </c>
      <c r="B55" s="44" t="inlineStr">
        <is>
          <t>Every communication must allow the recipient to identify your name, electronic address, physical address and contact number, and electronic communications must be clearly marked as coming from you.</t>
        </is>
      </c>
      <c r="C55" s="43" t="n"/>
      <c r="D55" s="43" t="n"/>
      <c r="E55" s="43" t="n"/>
      <c r="F55" s="43" t="n"/>
    </row>
    <row r="56" ht="44" customHeight="1">
      <c r="A56" s="42" t="inlineStr">
        <is>
          <t>What consumers do</t>
        </is>
      </c>
      <c r="B56" s="44" t="inlineStr">
        <is>
          <t>They register a block with the Commission on the prescribed form Annexure O, either generally or for specific purposes. The Commission must keep the registry continuously available and tell the public about any outage longer than 24 hours.</t>
        </is>
      </c>
      <c r="C56" s="43" t="n"/>
      <c r="D56" s="43" t="n"/>
      <c r="E56" s="43" t="n"/>
      <c r="F56" s="43" t="n"/>
    </row>
    <row r="57" ht="44" customHeight="1">
      <c r="A57" s="42" t="inlineStr">
        <is>
          <t>Prohibited contact times, CPA Regulation 4</t>
        </is>
      </c>
      <c r="B57" s="44" t="inlineStr">
        <is>
          <t>You may not contact a consumer at home on a Sunday or a public holiday; on a Saturday before 09:00 or after 13:00; or on any other day between 20:00 and 08:00 the following day. The only exception is where the consumer has expressly or implicitly asked or agreed otherwise.</t>
        </is>
      </c>
      <c r="C57" s="43" t="n"/>
      <c r="D57" s="43" t="n"/>
      <c r="E57" s="43" t="n"/>
      <c r="F57" s="43" t="n"/>
    </row>
    <row r="58" ht="44" customHeight="1">
      <c r="A58" s="42" t="inlineStr">
        <is>
          <t>Penalties</t>
        </is>
      </c>
      <c r="B58" s="44" t="inlineStr">
        <is>
          <t>The Commission investigates and refers to the National Consumer Tribunal, which may impose an administrative fine under section 112 of the greater of 10% of your annual turnover for the preceding financial year or R 1 000 000. This is a far more immediate exposure than the POPIA route.</t>
        </is>
      </c>
      <c r="C58" s="43" t="n"/>
      <c r="D58" s="43" t="n"/>
      <c r="E58" s="43" t="n"/>
      <c r="F58" s="43" t="n"/>
    </row>
    <row r="59" ht="44" customHeight="1">
      <c r="A59" s="42" t="inlineStr">
        <is>
          <t>POPIA and the CPA apply cumulatively</t>
        </is>
      </c>
      <c r="B59" s="44" t="inlineStr">
        <is>
          <t>Registering a block does not replace consent, and the absence of a block is not consent. The Information Regulator is explicit that even where a person has not registered a block, you must still comply with section 69(1) and (2). It is not settled whether registering a block amounts to withholding consent for section 69(2) purposes, and the safe reading is that it does.</t>
        </is>
      </c>
      <c r="C59" s="43" t="n"/>
      <c r="D59" s="43" t="n"/>
      <c r="E59" s="43" t="n"/>
      <c r="F59" s="43" t="n"/>
    </row>
    <row r="61" ht="22" customHeight="1">
      <c r="A61" s="51" t="inlineStr">
        <is>
          <t>WHAT REGISTERING AND CLEANSING WILL COST YOU</t>
        </is>
      </c>
      <c r="B61" s="52" t="n"/>
      <c r="C61" s="52" t="n"/>
      <c r="D61" s="52" t="n"/>
      <c r="E61" s="52" t="n"/>
      <c r="F61" s="52" t="n"/>
    </row>
    <row r="62" ht="17.5" customHeight="1">
      <c r="A62" s="9" t="inlineStr">
        <is>
          <t>Note: the fees below are the 2026 amounts. They are editable, so put in the current figures and the totals work themselves out.</t>
        </is>
      </c>
    </row>
    <row r="63" ht="22" customHeight="1">
      <c r="A63" s="10" t="inlineStr">
        <is>
          <t>Initial registration fee with the Commission</t>
        </is>
      </c>
      <c r="C63" s="53" t="n">
        <v>2574</v>
      </c>
      <c r="D63" s="12" t="inlineStr">
        <is>
          <t>Payable once, on registration.</t>
        </is>
      </c>
    </row>
    <row r="64" ht="22" customHeight="1">
      <c r="A64" s="10" t="inlineStr">
        <is>
          <t>Annual renewal fee</t>
        </is>
      </c>
      <c r="C64" s="53" t="n">
        <v>1930.5</v>
      </c>
      <c r="D64" s="12" t="inlineStr">
        <is>
          <t>Payable on the anniversary of your registration, every year.</t>
        </is>
      </c>
    </row>
    <row r="65" ht="22" customHeight="1">
      <c r="A65" s="10" t="inlineStr">
        <is>
          <t>Cost per record when you cleanse your list</t>
        </is>
      </c>
      <c r="C65" s="53" t="n">
        <v>0.12</v>
      </c>
      <c r="D65" s="12" t="inlineStr">
        <is>
          <t>Reported at 12 cents a record. Cleansing is monthly and it is compulsory.</t>
        </is>
      </c>
    </row>
    <row r="66" ht="22" customHeight="1">
      <c r="A66" s="10" t="inlineStr">
        <is>
          <t>Records on your marketing list</t>
        </is>
      </c>
      <c r="C66" s="54" t="n"/>
      <c r="D66" s="12" t="inlineStr">
        <is>
          <t>Take this from the Consent register: the number you may lawfully market to.</t>
        </is>
      </c>
    </row>
    <row r="67" ht="22" customHeight="1">
      <c r="A67" s="10" t="inlineStr">
        <is>
          <t>Cleansing cost per month</t>
        </is>
      </c>
      <c r="C67" s="55">
        <f>IF(N(C66)=0,"",C66*C65)</f>
        <v/>
      </c>
      <c r="D67" s="12" t="inlineStr">
        <is>
          <t>Records multiplied by the cost per record.</t>
        </is>
      </c>
    </row>
    <row r="68" ht="22" customHeight="1">
      <c r="A68" s="10" t="inlineStr">
        <is>
          <t>Your first year, all in</t>
        </is>
      </c>
      <c r="C68" s="56">
        <f>IF(C67="","",C63+C67*12)</f>
        <v/>
      </c>
      <c r="D68" s="12" t="inlineStr">
        <is>
          <t>Registration plus twelve months of cleansing.</t>
        </is>
      </c>
    </row>
    <row r="69" ht="26" customHeight="1">
      <c r="A69" s="10" t="inlineStr">
        <is>
          <t>Every year after that</t>
        </is>
      </c>
      <c r="C69" s="56">
        <f>IF(C67="","",C64+C67*12)</f>
        <v/>
      </c>
      <c r="D69" s="12" t="inlineStr">
        <is>
          <t>Renewal plus twelve months of cleansing. Set it against the value per email delivered on the Campaign planner sheet before you decide whether email marketing is worth it for you.</t>
        </is>
      </c>
    </row>
    <row r="71" ht="22" customHeight="1">
      <c r="A71" s="7" t="inlineStr">
        <is>
          <t>THE UNSUBSCRIBE MECHANISM IS REQUIRED BY THREE LAWS AT ONCE</t>
        </is>
      </c>
      <c r="B71" s="8" t="n"/>
      <c r="C71" s="8" t="n"/>
      <c r="D71" s="8" t="n"/>
      <c r="E71" s="8" t="n"/>
      <c r="F71" s="8" t="n"/>
    </row>
    <row r="72" ht="26" customHeight="1">
      <c r="A72" s="14" t="inlineStr">
        <is>
          <t>THE LAW</t>
        </is>
      </c>
      <c r="B72" s="14" t="inlineStr">
        <is>
          <t>WHAT IT REQUIRES</t>
        </is>
      </c>
      <c r="C72" s="41" t="n"/>
      <c r="D72" s="14" t="inlineStr">
        <is>
          <t>WHAT HAPPENS IF YOU IGNORE IT</t>
        </is>
      </c>
      <c r="E72" s="40" t="n"/>
      <c r="F72" s="41" t="n"/>
    </row>
    <row r="73" ht="76" customHeight="1">
      <c r="A73" s="42" t="inlineStr">
        <is>
          <t>POPIA section 69(4)</t>
        </is>
      </c>
      <c r="B73" s="44" t="inlineStr">
        <is>
          <t>Every direct marketing electronic communication must contain the identity of the sender, or of the person on whose behalf it was sent, and an address or other contact details to which the recipient may send a request that the communications cease. Where you rely on the section 69(3) customer exception, the chance to object must additionally be free of charge and free of unnecessary formality, on each communication.</t>
        </is>
      </c>
      <c r="C73" s="43" t="n"/>
      <c r="D73" s="44" t="inlineStr">
        <is>
          <t>Enforcement notice, then an administrative fine of up to R 10 000 000.</t>
        </is>
      </c>
      <c r="E73" s="43" t="n"/>
      <c r="F73" s="43" t="n"/>
    </row>
    <row r="74" ht="76" customHeight="1">
      <c r="A74" s="42" t="inlineStr">
        <is>
          <t>ECT Act section 45</t>
        </is>
      </c>
      <c r="B74" s="44" t="inlineStr">
        <is>
          <t>Still in force, and it was not repealed by POPIA. Anyone sending unsolicited commercial communications to a consumer must give the consumer the option to cancel the subscription to the mailing list, and on request the identifying particulars of the source from which the sender obtained the consumer's personal information. Section 45(4) adds that no agreement arises where a consumer fails to respond to an unsolicited communication.</t>
        </is>
      </c>
      <c r="C74" s="43" t="n"/>
      <c r="D74" s="44" t="inlineStr">
        <is>
          <t>Failing to comply, and continuing to send after somebody has opted out, are both offences under section 89(1), punishable by a fine or imprisonment not exceeding 12 months.</t>
        </is>
      </c>
      <c r="E74" s="43" t="n"/>
      <c r="F74" s="43" t="n"/>
    </row>
    <row r="75" ht="76" customHeight="1">
      <c r="A75" s="42" t="inlineStr">
        <is>
          <t>CPA section 11 with the 2026 Regulations</t>
        </is>
      </c>
      <c r="B75" s="44" t="inlineStr">
        <is>
          <t>You must implement procedures to receive and give effect to opt out demands, you may not charge for it, and you must be identifiable in every message by name, electronic address, physical address and contact number.</t>
        </is>
      </c>
      <c r="C75" s="43" t="n"/>
      <c r="D75" s="44" t="inlineStr">
        <is>
          <t>National Consumer Tribunal administrative fine of the greater of 10% of turnover or R 1 000 000.</t>
        </is>
      </c>
      <c r="E75" s="43" t="n"/>
      <c r="F75" s="43" t="n"/>
    </row>
    <row r="77" ht="22" customHeight="1">
      <c r="A77" s="51" t="inlineStr">
        <is>
          <t>THE MINIMUM FOOTER THAT SATISFIES ALL THREE</t>
        </is>
      </c>
      <c r="B77" s="52" t="n"/>
      <c r="C77" s="52" t="n"/>
      <c r="D77" s="52" t="n"/>
      <c r="E77" s="52" t="n"/>
      <c r="F77" s="52" t="n"/>
    </row>
    <row r="78" ht="20" customHeight="1">
      <c r="A78" s="57" t="inlineStr">
        <is>
          <t>Your registered name, or your trading name with the registered name behind it</t>
        </is>
      </c>
      <c r="B78" s="43" t="n"/>
      <c r="C78" s="43" t="n"/>
      <c r="D78" s="43" t="n"/>
      <c r="E78" s="43" t="n"/>
      <c r="F78" s="43" t="n"/>
    </row>
    <row r="79" ht="20" customHeight="1">
      <c r="A79" s="57" t="inlineStr">
        <is>
          <t>Your physical address</t>
        </is>
      </c>
      <c r="B79" s="43" t="n"/>
      <c r="C79" s="43" t="n"/>
      <c r="D79" s="43" t="n"/>
      <c r="E79" s="43" t="n"/>
      <c r="F79" s="43" t="n"/>
    </row>
    <row r="80" ht="20" customHeight="1">
      <c r="A80" s="57" t="inlineStr">
        <is>
          <t>Your email address</t>
        </is>
      </c>
      <c r="B80" s="43" t="n"/>
      <c r="C80" s="43" t="n"/>
      <c r="D80" s="43" t="n"/>
      <c r="E80" s="43" t="n"/>
      <c r="F80" s="43" t="n"/>
    </row>
    <row r="81" ht="20" customHeight="1">
      <c r="A81" s="57" t="inlineStr">
        <is>
          <t>Your contact number</t>
        </is>
      </c>
      <c r="B81" s="43" t="n"/>
      <c r="C81" s="43" t="n"/>
      <c r="D81" s="43" t="n"/>
      <c r="E81" s="43" t="n"/>
      <c r="F81" s="43" t="n"/>
    </row>
    <row r="82" ht="20" customHeight="1">
      <c r="A82" s="57" t="inlineStr">
        <is>
          <t>A working one click unsubscribe link, or the words Reply STOP to unsubscribe on an SMS</t>
        </is>
      </c>
      <c r="B82" s="43" t="n"/>
      <c r="C82" s="43" t="n"/>
      <c r="D82" s="43" t="n"/>
      <c r="E82" s="43" t="n"/>
      <c r="F82" s="43" t="n"/>
    </row>
    <row r="83" ht="20" customHeight="1">
      <c r="A83" s="57" t="inlineStr">
        <is>
          <t>One line saying where you obtained the recipient's details, for example: you gave us these details when you bought from us on [DD Month YYYY]</t>
        </is>
      </c>
      <c r="B83" s="43" t="n"/>
      <c r="C83" s="43" t="n"/>
      <c r="D83" s="43" t="n"/>
      <c r="E83" s="43" t="n"/>
      <c r="F83" s="43" t="n"/>
    </row>
    <row r="85" ht="29" customHeight="1">
      <c r="A85" s="9" t="inlineStr">
        <is>
          <t>Note: honour every opt out immediately, not at the next send. Keep the suppression list afterwards: it is personal information, so keep it secure, but you may lawfully retain it under POPIA section 14(1)(a) and (b) because it is the proof that you honoured the request.</t>
        </is>
      </c>
    </row>
    <row r="86" ht="17.5" customHeight="1">
      <c r="A86" s="9" t="inlineStr">
        <is>
          <t>Note: the square brackets above are a placeholder. Replace them with the real date or the real source before you send anything.</t>
        </is>
      </c>
    </row>
    <row r="87" ht="29" customHeight="1">
      <c r="A87" s="9" t="inlineStr">
        <is>
          <t>Note: rates, thresholds and fees quoted in this template were correct on 09 August 2026. Confirm the current figures on sars.gov.za, cipc.co.za or labour.gov.za before you rely on them.</t>
        </is>
      </c>
    </row>
  </sheetData>
  <mergeCells count="100">
    <mergeCell ref="A64:B64"/>
    <mergeCell ref="B22:C22"/>
    <mergeCell ref="D66:F66"/>
    <mergeCell ref="A50:F50"/>
    <mergeCell ref="D75:F75"/>
    <mergeCell ref="A86:F86"/>
    <mergeCell ref="B58:F58"/>
    <mergeCell ref="B52:F52"/>
    <mergeCell ref="B21:C21"/>
    <mergeCell ref="D28:F28"/>
    <mergeCell ref="C6:F6"/>
    <mergeCell ref="B14:C14"/>
    <mergeCell ref="D39:F39"/>
    <mergeCell ref="A81:F81"/>
    <mergeCell ref="B13:C13"/>
    <mergeCell ref="A38:F38"/>
    <mergeCell ref="B53:F53"/>
    <mergeCell ref="D14:F14"/>
    <mergeCell ref="B34:F34"/>
    <mergeCell ref="A24:F24"/>
    <mergeCell ref="A51:F51"/>
    <mergeCell ref="A82:F82"/>
    <mergeCell ref="A68:B68"/>
    <mergeCell ref="B26:C26"/>
    <mergeCell ref="B16:C16"/>
    <mergeCell ref="D27:F27"/>
    <mergeCell ref="B25:C25"/>
    <mergeCell ref="D41:F41"/>
    <mergeCell ref="B54:F54"/>
    <mergeCell ref="D17:F17"/>
    <mergeCell ref="B18:C18"/>
    <mergeCell ref="B27:C27"/>
    <mergeCell ref="B56:F56"/>
    <mergeCell ref="D43:F43"/>
    <mergeCell ref="A2:F2"/>
    <mergeCell ref="A85:F85"/>
    <mergeCell ref="D74:F74"/>
    <mergeCell ref="A62:F62"/>
    <mergeCell ref="D68:F68"/>
    <mergeCell ref="C5:F5"/>
    <mergeCell ref="D25:F25"/>
    <mergeCell ref="B57:F57"/>
    <mergeCell ref="D67:F67"/>
    <mergeCell ref="C4:F4"/>
    <mergeCell ref="A9:F9"/>
    <mergeCell ref="A48:F48"/>
    <mergeCell ref="A30:F30"/>
    <mergeCell ref="D69:F69"/>
    <mergeCell ref="A11:F11"/>
    <mergeCell ref="B15:C15"/>
    <mergeCell ref="D46:F46"/>
    <mergeCell ref="A63:B63"/>
    <mergeCell ref="D40:F40"/>
    <mergeCell ref="A79:F79"/>
    <mergeCell ref="A61:F61"/>
    <mergeCell ref="D21:F21"/>
    <mergeCell ref="B72:C72"/>
    <mergeCell ref="B59:F59"/>
    <mergeCell ref="B31:F31"/>
    <mergeCell ref="D16:F16"/>
    <mergeCell ref="A69:B69"/>
    <mergeCell ref="A71:F71"/>
    <mergeCell ref="A65:B65"/>
    <mergeCell ref="A8:F8"/>
    <mergeCell ref="D18:F18"/>
    <mergeCell ref="B17:C17"/>
    <mergeCell ref="D73:F73"/>
    <mergeCell ref="D42:F42"/>
    <mergeCell ref="B19:C19"/>
    <mergeCell ref="B28:C28"/>
    <mergeCell ref="D44:F44"/>
    <mergeCell ref="A83:F83"/>
    <mergeCell ref="D20:F20"/>
    <mergeCell ref="A1:F1"/>
    <mergeCell ref="B20:C20"/>
    <mergeCell ref="D22:F22"/>
    <mergeCell ref="D45:F45"/>
    <mergeCell ref="A78:F78"/>
    <mergeCell ref="A67:B67"/>
    <mergeCell ref="A87:F87"/>
    <mergeCell ref="B75:C75"/>
    <mergeCell ref="D13:F13"/>
    <mergeCell ref="A80:F80"/>
    <mergeCell ref="A37:F37"/>
    <mergeCell ref="A12:F12"/>
    <mergeCell ref="D72:F72"/>
    <mergeCell ref="A66:B66"/>
    <mergeCell ref="D15:F15"/>
    <mergeCell ref="B73:C73"/>
    <mergeCell ref="D64:F64"/>
    <mergeCell ref="D26:F26"/>
    <mergeCell ref="A77:F77"/>
    <mergeCell ref="D63:F63"/>
    <mergeCell ref="B74:C74"/>
    <mergeCell ref="D19:F19"/>
    <mergeCell ref="B55:F55"/>
    <mergeCell ref="B33:F33"/>
    <mergeCell ref="D65:F65"/>
    <mergeCell ref="B32:F32"/>
    <mergeCell ref="B35:F35"/>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2026-08-10T11:16:24Z</dcterms:created>
  <dcterms:modified xmlns:dcterms="http://purl.org/dc/terms/" xmlns:xsi="http://www.w3.org/2001/XMLSchema-instance" xsi:type="dcterms:W3CDTF">2026-08-10T11:16:24Z</dcterms:modified>
</cp:coreProperties>
</file>