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My deadlines" sheetId="2" state="visible" r:id="rId2"/>
    <sheet xmlns:r="http://schemas.openxmlformats.org/officeDocument/2006/relationships" name="Every deadline" sheetId="3" state="visible" r:id="rId3"/>
    <sheet xmlns:r="http://schemas.openxmlformats.org/officeDocument/2006/relationships" name="Public holidays" sheetId="4" state="visible" r:id="rId4"/>
    <sheet xmlns:r="http://schemas.openxmlformats.org/officeDocument/2006/relationships" name="Sources" sheetId="5" state="visible" r:id="rId5"/>
  </sheets>
  <definedNames>
    <definedName name="BizName">'Start here'!$B$9</definedName>
    <definedName name="YearEnd">'Start here'!$B$10</definedName>
    <definedName name="VatReg">'Start here'!$B$11</definedName>
    <definedName name="VatCat">'Start here'!$B$12</definedName>
    <definedName name="HasStaff">'Start here'!$B$13</definedName>
    <definedName name="RegDate">'Start here'!$B$14</definedName>
    <definedName name="ProvTax">'Start here'!$B$15</definedName>
    <definedName name="YearEndMonth">'Start here'!$B$16</definedName>
    <definedName name="DlName">'My deadlines'!$A$16:$A$24</definedName>
    <definedName name="DlToCome">'My deadlines'!$F$16:$F$24</definedName>
    <definedName name="VatToCome">'My deadlines'!$E$35:$E$47</definedName>
    <definedName name="Holidays">'Public holidays'!$E$24:$F$68</definedName>
    <definedName name="CheckDate">'Public holidays'!$B$16</definedName>
    <definedName name="_xlnm.Print_Titles" localSheetId="1">'My deadlines'!$15:$15</definedName>
    <definedName name="_xlnm.Print_Titles" localSheetId="2">'Every deadline'!$9:$9</definedName>
    <definedName name="_xlnm.Print_Titles" localSheetId="3">'Public holidays'!$23:$23</definedName>
  </definedNames>
  <calcPr calcId="124519" fullCalcOnLoad="1"/>
</workbook>
</file>

<file path=xl/styles.xml><?xml version="1.0" encoding="utf-8"?>
<styleSheet xmlns="http://schemas.openxmlformats.org/spreadsheetml/2006/main">
  <numFmts count="3">
    <numFmt numFmtId="164" formatCode="DD MMM YYYY"/>
    <numFmt numFmtId="165" formatCode="DDDD"/>
    <numFmt numFmtId="166" formatCode="yyyy-mm-dd"/>
  </numFmts>
  <fonts count="19">
    <font>
      <name val="Calibri"/>
      <family val="2"/>
      <color theme="1"/>
      <sz val="11"/>
      <scheme val="minor"/>
    </font>
    <font>
      <name val="Arial"/>
      <b val="1"/>
      <color rgb="00191C4A"/>
      <sz val="16"/>
    </font>
    <font>
      <name val="Arial"/>
      <i val="1"/>
      <color rgb="006B6870"/>
      <sz val="9"/>
    </font>
    <font>
      <name val="Arial"/>
      <b val="1"/>
      <color rgb="0021759B"/>
      <sz val="10"/>
    </font>
    <font>
      <name val="Arial"/>
      <color rgb="0021759B"/>
      <sz val="9"/>
    </font>
    <font>
      <name val="Arial"/>
      <i val="1"/>
      <color rgb="006B6870"/>
      <sz val="8.5"/>
    </font>
    <font>
      <name val="Arial"/>
      <b val="1"/>
      <color rgb="00FFFFFF"/>
      <sz val="10"/>
    </font>
    <font>
      <name val="Arial"/>
      <b val="1"/>
      <color rgb="00222222"/>
      <sz val="10"/>
    </font>
    <font>
      <name val="Arial"/>
      <color rgb="000000FF"/>
      <sz val="10"/>
    </font>
    <font>
      <name val="Arial"/>
      <color rgb="00191C4A"/>
      <sz val="10"/>
    </font>
    <font>
      <name val="Arial"/>
      <color rgb="00222222"/>
      <sz val="10"/>
    </font>
    <font>
      <name val="Arial"/>
      <b val="1"/>
      <color rgb="00191C4A"/>
      <sz val="10"/>
    </font>
    <font>
      <name val="Arial"/>
      <b val="1"/>
      <color rgb="00FFFFFF"/>
      <sz val="8.5"/>
    </font>
    <font>
      <name val="Arial"/>
      <b val="1"/>
      <color rgb="00191C4A"/>
      <sz val="9.5"/>
    </font>
    <font>
      <name val="Arial"/>
      <color rgb="00191C4A"/>
      <sz val="9"/>
    </font>
    <font>
      <name val="Arial"/>
      <color rgb="006B6870"/>
      <sz val="9"/>
    </font>
    <font>
      <name val="Arial"/>
      <color rgb="000000FF"/>
      <sz val="9"/>
    </font>
    <font>
      <name val="Arial"/>
      <color rgb="00222222"/>
      <sz val="9"/>
    </font>
    <font>
      <name val="Arial"/>
      <b val="1"/>
      <color rgb="00FFFFFF"/>
      <sz val="9.5"/>
    </font>
  </fonts>
  <fills count="7">
    <fill>
      <patternFill/>
    </fill>
    <fill>
      <patternFill patternType="gray125"/>
    </fill>
    <fill>
      <patternFill patternType="solid">
        <fgColor rgb="00191C4A"/>
      </patternFill>
    </fill>
    <fill>
      <patternFill patternType="solid">
        <fgColor rgb="00FFFFFF"/>
      </patternFill>
    </fill>
    <fill>
      <patternFill patternType="solid">
        <fgColor rgb="00F7F6F2"/>
      </patternFill>
    </fill>
    <fill>
      <patternFill patternType="solid">
        <fgColor rgb="00E8E9F2"/>
      </patternFill>
    </fill>
    <fill>
      <patternFill patternType="solid">
        <fgColor rgb="0021759B"/>
      </patternFill>
    </fill>
  </fills>
  <borders count="4">
    <border>
      <left/>
      <right/>
      <top/>
      <bottom/>
      <diagonal/>
    </border>
    <border>
      <bottom style="thin">
        <color rgb="00E0DDD4"/>
      </bottom>
    </border>
    <border>
      <left/>
      <right/>
      <top/>
      <bottom style="thin">
        <color rgb="00E0DDD4"/>
      </bottom>
      <diagonal/>
    </border>
    <border>
      <right/>
      <bottom style="thin">
        <color rgb="00E0DDD4"/>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xf>
    <xf numFmtId="0" fontId="4" fillId="0" borderId="0" pivotButton="0" quotePrefix="0" xfId="0"/>
    <xf numFmtId="0" fontId="5" fillId="0" borderId="0" applyAlignment="1" pivotButton="0" quotePrefix="0" xfId="0">
      <alignment vertical="center" wrapText="1"/>
    </xf>
    <xf numFmtId="0" fontId="6" fillId="2" borderId="0" pivotButton="0" quotePrefix="0" xfId="0"/>
    <xf numFmtId="0" fontId="7" fillId="0" borderId="0" applyAlignment="1" pivotButton="0" quotePrefix="0" xfId="0">
      <alignment vertical="center" indent="1"/>
    </xf>
    <xf numFmtId="0" fontId="8" fillId="3" borderId="1" applyAlignment="1" pivotButton="0" quotePrefix="0" xfId="0">
      <alignment horizontal="left" vertical="center"/>
    </xf>
    <xf numFmtId="0" fontId="8" fillId="3" borderId="1" applyAlignment="1" pivotButton="0" quotePrefix="0" xfId="0">
      <alignment horizontal="center" vertical="center"/>
    </xf>
    <xf numFmtId="0" fontId="8" fillId="3" borderId="1" applyAlignment="1" pivotButton="0" quotePrefix="0" xfId="0">
      <alignment horizontal="left" vertical="center" wrapText="1"/>
    </xf>
    <xf numFmtId="164" fontId="8" fillId="3" borderId="1" applyAlignment="1" pivotButton="0" quotePrefix="0" xfId="0">
      <alignment horizontal="center" vertical="center"/>
    </xf>
    <xf numFmtId="3" fontId="9" fillId="4" borderId="1" applyAlignment="1" pivotButton="0" quotePrefix="0" xfId="0">
      <alignment horizontal="center" vertical="center"/>
    </xf>
    <xf numFmtId="0" fontId="10" fillId="0" borderId="0" applyAlignment="1" pivotButton="0" quotePrefix="0" xfId="0">
      <alignment vertical="center" wrapText="1"/>
    </xf>
    <xf numFmtId="0" fontId="7" fillId="0" borderId="0" applyAlignment="1" pivotButton="0" quotePrefix="0" xfId="0">
      <alignment indent="1"/>
    </xf>
    <xf numFmtId="0" fontId="9" fillId="4" borderId="1" applyAlignment="1" pivotButton="0" quotePrefix="0" xfId="0">
      <alignment horizontal="left"/>
    </xf>
    <xf numFmtId="0" fontId="0" fillId="0" borderId="2" pivotButton="0" quotePrefix="0" xfId="0"/>
    <xf numFmtId="164" fontId="9" fillId="4" borderId="1" applyAlignment="1" pivotButton="0" quotePrefix="0" xfId="0">
      <alignment horizontal="center"/>
    </xf>
    <xf numFmtId="3" fontId="9" fillId="4" borderId="1" applyAlignment="1" pivotButton="0" quotePrefix="0" xfId="0">
      <alignment horizontal="center"/>
    </xf>
    <xf numFmtId="0" fontId="11" fillId="5" borderId="3" applyAlignment="1" pivotButton="0" quotePrefix="0" xfId="0">
      <alignment horizontal="left" vertical="center" wrapText="1"/>
    </xf>
    <xf numFmtId="0" fontId="12" fillId="2" borderId="1" applyAlignment="1" pivotButton="0" quotePrefix="0" xfId="0">
      <alignment horizontal="center" vertical="center" wrapText="1"/>
    </xf>
    <xf numFmtId="0" fontId="13" fillId="0" borderId="0" applyAlignment="1" pivotButton="0" quotePrefix="0" xfId="0">
      <alignment vertical="center" wrapText="1" indent="1"/>
    </xf>
    <xf numFmtId="0" fontId="14" fillId="4" borderId="1" applyAlignment="1" pivotButton="0" quotePrefix="0" xfId="0">
      <alignment horizontal="center" vertical="center"/>
    </xf>
    <xf numFmtId="0" fontId="15" fillId="0" borderId="1" applyAlignment="1" pivotButton="0" quotePrefix="0" xfId="0">
      <alignment vertical="center" wrapText="1"/>
    </xf>
    <xf numFmtId="164" fontId="14" fillId="4" borderId="1" applyAlignment="1" pivotButton="0" quotePrefix="0" xfId="0">
      <alignment horizontal="center" vertical="center"/>
    </xf>
    <xf numFmtId="3" fontId="14" fillId="4" borderId="1" applyAlignment="1" pivotButton="0" quotePrefix="0" xfId="0">
      <alignment horizontal="center" vertical="center"/>
    </xf>
    <xf numFmtId="0" fontId="16" fillId="3" borderId="1" applyAlignment="1" pivotButton="0" quotePrefix="0" xfId="0">
      <alignment horizontal="center" vertical="center"/>
    </xf>
    <xf numFmtId="0" fontId="16" fillId="3" borderId="1" applyAlignment="1" pivotButton="0" quotePrefix="0" xfId="0">
      <alignment horizontal="left" vertical="center" wrapText="1"/>
    </xf>
    <xf numFmtId="0" fontId="17" fillId="0" borderId="1" applyAlignment="1" pivotButton="0" quotePrefix="0" xfId="0">
      <alignment vertical="center" wrapText="1"/>
    </xf>
    <xf numFmtId="0" fontId="13" fillId="4" borderId="0" applyAlignment="1" pivotButton="0" quotePrefix="0" xfId="0">
      <alignment vertical="center" wrapText="1" indent="1"/>
    </xf>
    <xf numFmtId="0" fontId="15" fillId="4" borderId="1" applyAlignment="1" pivotButton="0" quotePrefix="0" xfId="0">
      <alignment vertical="center" wrapText="1"/>
    </xf>
    <xf numFmtId="0" fontId="17" fillId="4" borderId="1" applyAlignment="1" pivotButton="0" quotePrefix="0" xfId="0">
      <alignment vertical="center" wrapText="1"/>
    </xf>
    <xf numFmtId="164" fontId="8" fillId="3" borderId="1" applyAlignment="1" pivotButton="0" quotePrefix="0" xfId="0">
      <alignment horizontal="center"/>
    </xf>
    <xf numFmtId="165" fontId="9" fillId="4" borderId="1" applyAlignment="1" pivotButton="0" quotePrefix="0" xfId="0">
      <alignment horizontal="center"/>
    </xf>
    <xf numFmtId="0" fontId="18" fillId="6" borderId="0" applyAlignment="1" pivotButton="0" quotePrefix="0" xfId="0">
      <alignment vertical="center"/>
    </xf>
    <xf numFmtId="0" fontId="17" fillId="0" borderId="0" applyAlignment="1" pivotButton="0" quotePrefix="0" xfId="0">
      <alignment vertical="center" indent="1"/>
    </xf>
    <xf numFmtId="164" fontId="16" fillId="3" borderId="1" applyAlignment="1" pivotButton="0" quotePrefix="0" xfId="0">
      <alignment horizontal="center" vertical="center"/>
    </xf>
    <xf numFmtId="165" fontId="14" fillId="4" borderId="1" applyAlignment="1" pivotButton="0" quotePrefix="0" xfId="0">
      <alignment horizontal="center" vertical="center"/>
    </xf>
    <xf numFmtId="0" fontId="13" fillId="0" borderId="0" applyAlignment="1" pivotButton="0" quotePrefix="0" xfId="0">
      <alignment vertical="center" indent="1"/>
    </xf>
    <xf numFmtId="0" fontId="4" fillId="0" borderId="1" applyAlignment="1" pivotButton="0" quotePrefix="0" xfId="0">
      <alignment vertical="center"/>
    </xf>
  </cellXfs>
  <cellStyles count="1">
    <cellStyle name="Normal" xfId="0" builtinId="0" hidden="0"/>
  </cellStyles>
  <dxfs count="5">
    <dxf>
      <font>
        <name val="Arial"/>
        <b val="1"/>
        <color rgb="00A32D2D"/>
      </font>
      <fill>
        <patternFill>
          <bgColor rgb="00F7DADA"/>
        </patternFill>
      </fill>
    </dxf>
    <dxf>
      <font>
        <name val="Arial"/>
        <b val="1"/>
        <color rgb="00C4830A"/>
      </font>
      <fill>
        <patternFill>
          <bgColor rgb="00FBF0D5"/>
        </patternFill>
      </fill>
    </dxf>
    <dxf>
      <font>
        <name val="Arial"/>
        <b val="1"/>
        <color rgb="001D9E75"/>
      </font>
      <fill>
        <patternFill>
          <bgColor rgb="00DFF3EA"/>
        </patternFill>
      </fill>
    </dxf>
    <dxf>
      <font>
        <name val="Arial"/>
        <color rgb="006B6870"/>
      </font>
      <fill>
        <patternFill>
          <bgColor rgb="00F7F6F2"/>
        </patternFill>
      </fill>
    </dxf>
    <dxf>
      <font>
        <name val="Arial"/>
        <b val="1"/>
        <color rgb="00191C4A"/>
      </font>
      <fill>
        <patternFill>
          <bgColor rgb="00E8E9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1"/>
  <sheetViews>
    <sheetView showGridLines="0" workbookViewId="0">
      <pane ySplit="7" topLeftCell="A8" activePane="bottomLeft" state="frozen"/>
      <selection pane="bottomLeft" activeCell="A1" sqref="A1"/>
    </sheetView>
  </sheetViews>
  <sheetFormatPr baseColWidth="8" defaultRowHeight="15"/>
  <cols>
    <col width="34" customWidth="1" min="1" max="1"/>
    <col width="34" customWidth="1" min="2" max="2"/>
    <col width="60" customWidth="1" min="3" max="3"/>
  </cols>
  <sheetData>
    <row r="1" ht="26" customHeight="1">
      <c r="A1" s="1" t="inlineStr">
        <is>
          <t>SARS TAX CALENDAR</t>
        </is>
      </c>
    </row>
    <row r="2" ht="14" customHeight="1">
      <c r="A2" s="2" t="inlineStr">
        <is>
          <t>The dates that apply to you, worked out from your own answers and from a public holiday table you can edit.</t>
        </is>
      </c>
    </row>
    <row r="3" ht="4" customHeight="1"/>
    <row r="4" ht="15" customHeight="1">
      <c r="A4" s="3" t="inlineStr">
        <is>
          <t>[YOUR COMPANY NAME]</t>
        </is>
      </c>
      <c r="C4" s="4" t="inlineStr">
        <is>
          <t>[ Insert your logo in the space above ]</t>
        </is>
      </c>
    </row>
    <row r="5" ht="15" customHeight="1">
      <c r="A5" s="5" t="inlineStr">
        <is>
          <t>Reg No: [XXXX/XXXXXX/XX]</t>
        </is>
      </c>
      <c r="C5" s="4" t="inlineStr">
        <is>
          <t>VAT No: [4XXXXXXXXX] (if VAT registered)</t>
        </is>
      </c>
    </row>
    <row r="6" ht="15" customHeight="1">
      <c r="A6" s="5" t="inlineStr">
        <is>
          <t>[email@yourbusiness.co.za]</t>
        </is>
      </c>
      <c r="C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TELL US ABOUT YOUR BUSINESS</t>
        </is>
      </c>
      <c r="B8" s="7" t="n"/>
      <c r="C8" s="7" t="n"/>
    </row>
    <row r="9" ht="30" customHeight="1">
      <c r="A9" s="8" t="inlineStr">
        <is>
          <t>Business name</t>
        </is>
      </c>
      <c r="B9" s="9" t="n"/>
      <c r="C9" s="6" t="inlineStr">
        <is>
          <t>Shown at the top of the calendar.</t>
        </is>
      </c>
    </row>
    <row r="10" ht="30" customHeight="1">
      <c r="A10" s="8" t="inlineStr">
        <is>
          <t>Financial year end</t>
        </is>
      </c>
      <c r="B10" s="10" t="inlineStr">
        <is>
          <t>February</t>
        </is>
      </c>
      <c r="C10" s="6" t="inlineStr">
        <is>
          <t>Most small businesses use February. If yours is different, your provisional tax and annual return dates move, so check them with your accountant.</t>
        </is>
      </c>
    </row>
    <row r="11" ht="30" customHeight="1">
      <c r="A11" s="8" t="inlineStr">
        <is>
          <t>Registered for VAT?</t>
        </is>
      </c>
      <c r="B11" s="10" t="inlineStr">
        <is>
          <t>No</t>
        </is>
      </c>
      <c r="C11" s="6" t="inlineStr">
        <is>
          <t>Yes or No.</t>
        </is>
      </c>
    </row>
    <row r="12" ht="30" customHeight="1">
      <c r="A12" s="8" t="inlineStr">
        <is>
          <t>VAT category</t>
        </is>
      </c>
      <c r="B12" s="11" t="inlineStr">
        <is>
          <t>Not registered</t>
        </is>
      </c>
      <c r="C12" s="6" t="inlineStr">
        <is>
          <t>On your VAT registration letter. It decides which months you file.</t>
        </is>
      </c>
    </row>
    <row r="13" ht="30" customHeight="1">
      <c r="A13" s="8" t="inlineStr">
        <is>
          <t>Staff on payroll?</t>
        </is>
      </c>
      <c r="B13" s="10" t="inlineStr">
        <is>
          <t>No</t>
        </is>
      </c>
      <c r="C13" s="6" t="inlineStr">
        <is>
          <t>Yes if you deduct PAYE, UIF or SDL for anyone.</t>
        </is>
      </c>
    </row>
    <row r="14" ht="30" customHeight="1">
      <c r="A14" s="8" t="inlineStr">
        <is>
          <t>Date your company was registered</t>
        </is>
      </c>
      <c r="B14" s="12" t="n"/>
      <c r="C14" s="6" t="inlineStr">
        <is>
          <t>From your CIPC registration certificate. Used to work out your annual return date.</t>
        </is>
      </c>
    </row>
    <row r="15" ht="30" customHeight="1">
      <c r="A15" s="8" t="inlineStr">
        <is>
          <t>Provisional taxpayer?</t>
        </is>
      </c>
      <c r="B15" s="10" t="inlineStr">
        <is>
          <t>Yes</t>
        </is>
      </c>
      <c r="C15" s="6" t="inlineStr">
        <is>
          <t>Companies are. Most owners who earn income outside a salary are too. Ask your accountant if you are not sure.</t>
        </is>
      </c>
    </row>
    <row r="16" ht="30" customHeight="1">
      <c r="A16" s="8" t="inlineStr">
        <is>
          <t>Your year end month, as a number</t>
        </is>
      </c>
      <c r="B16" s="13">
        <f>IFERROR(INT((SEARCH(LEFT(YearEnd,3),"JanFebMarAprMayJunJulAugSepOctNovDec")+2)/3),2)</f>
        <v/>
      </c>
      <c r="C16" s="6" t="inlineStr">
        <is>
          <t>Worked out from your answer above. The VAT block on My deadlines uses it for category E, where the tax period ends on your year end.</t>
        </is>
      </c>
    </row>
    <row r="17"/>
    <row r="18" ht="22" customHeight="1">
      <c r="A18" s="7" t="inlineStr">
        <is>
          <t>HOW TO USE THIS</t>
        </is>
      </c>
      <c r="B18" s="7" t="n"/>
      <c r="C18" s="7" t="n"/>
    </row>
    <row r="19" ht="18" customHeight="1">
      <c r="A19" s="14" t="inlineStr">
        <is>
          <t>1. Fill in the white boxes with blue writing above. Everything else in this workbook works itself out from them.</t>
        </is>
      </c>
    </row>
    <row r="20" ht="18" customHeight="1">
      <c r="A20" s="14" t="inlineStr">
        <is>
          <t>2. My deadlines: the dates that apply to you, with the next one worked out where we can.</t>
        </is>
      </c>
    </row>
    <row r="21" ht="18" customHeight="1">
      <c r="A21" s="14" t="inlineStr">
        <is>
          <t>3. Every deadline: the full list, including the ones that do not apply to you yet.</t>
        </is>
      </c>
    </row>
    <row r="22" ht="18" customHeight="1">
      <c r="A22" s="14" t="inlineStr">
        <is>
          <t>4. Put each date that applies to you in your phone calendar with a reminder a week before.</t>
        </is>
      </c>
    </row>
    <row r="23" ht="18" customHeight="1">
      <c r="A23" s="14" t="inlineStr">
        <is>
          <t>5. Check this calendar every February, after the Budget. Dates change.</t>
        </is>
      </c>
    </row>
    <row r="24"/>
    <row r="25" ht="22" customHeight="1">
      <c r="A25" s="7" t="inlineStr">
        <is>
          <t>WHAT THIS IS, AND WHAT IT IS NOT</t>
        </is>
      </c>
      <c r="B25" s="7" t="n"/>
      <c r="C25" s="7" t="n"/>
    </row>
    <row r="26" ht="60" customHeight="1">
      <c r="A26" s="14" t="inlineStr">
        <is>
          <t>Every date here was checked at the official SARS and CIPC pages on 14 October 2026, and the source for each one is named on the Every deadline tab. It is general information, not tax advice. Your own dates depend on your year end, your VAT category and what you are registered for. Confirm anything you are unsure of with SARS or a tax practitioner.</t>
        </is>
      </c>
    </row>
    <row r="27"/>
    <row r="28" ht="30" customHeight="1">
      <c r="A28" s="6" t="inlineStr">
        <is>
          <t>Note: A deadline that lands on a weekend or a public holiday moves backwards, to the last business day before it, never forwards. Every date in this calendar is worked out that way, off the Public holidays sheet, and it walks back over a run of non business days rather than only one.</t>
        </is>
      </c>
    </row>
    <row r="29" ht="30" customHeight="1">
      <c r="A29" s="6" t="inlineStr">
        <is>
          <t>Note: If you answer Yes to VAT, pick your category as well. Without a category the VAT line has no tax period to count from and stays blank.</t>
        </is>
      </c>
    </row>
    <row r="30" ht="30" customHeight="1">
      <c r="A30" s="6" t="inlineStr">
        <is>
          <t>Note: rates, thresholds and fees quoted in this template were correct at 10 August 2026. Check the current figures on sars.gov.za before you rely on them.</t>
        </is>
      </c>
    </row>
    <row r="31" ht="30" customHeight="1">
      <c r="A31" s="6" t="inlineStr">
        <is>
          <t>Note: this template is a tool, not financial or legal advice for your particular situation. Speak to your accountant before you act on a number that matters.</t>
        </is>
      </c>
    </row>
  </sheetData>
  <mergeCells count="13">
    <mergeCell ref="A28:C28"/>
    <mergeCell ref="A19:C19"/>
    <mergeCell ref="A1:C1"/>
    <mergeCell ref="A23:C23"/>
    <mergeCell ref="A31:C31"/>
    <mergeCell ref="A22:C22"/>
    <mergeCell ref="A21:C21"/>
    <mergeCell ref="A30:C30"/>
    <mergeCell ref="A26:C26"/>
    <mergeCell ref="A7:C7"/>
    <mergeCell ref="A20:C20"/>
    <mergeCell ref="A2:C2"/>
    <mergeCell ref="A29:C29"/>
  </mergeCells>
  <dataValidations count="5">
    <dataValidation sqref="B10" showDropDown="0" showInputMessage="0" showErrorMessage="0" allowBlank="1" type="list">
      <formula1>"February,March,April,May,June,July,August,September,October,November,December,January"</formula1>
    </dataValidation>
    <dataValidation sqref="B11" showDropDown="0" showInputMessage="0" showErrorMessage="0" allowBlank="1" type="list">
      <formula1>"Yes,No"</formula1>
    </dataValidation>
    <dataValidation sqref="B12" showDropDown="0" showInputMessage="0" showErrorMessage="0" allowBlank="1" type="list">
      <formula1>"A, two monthly, periods end in odd months,B, two monthly, periods end in even months,C, monthly,D, six monthly, periods end in February and August,E, annual, period ends on your year end,Not registered"</formula1>
    </dataValidation>
    <dataValidation sqref="B13" showDropDown="0" showInputMessage="0" showErrorMessage="0" allowBlank="1" type="list">
      <formula1>"Yes,No"</formula1>
    </dataValidation>
    <dataValidation sqref="B15" showDropDown="0" showInputMessage="0" showErrorMessage="0" allowBlank="1" type="list">
      <formula1>"Yes,No"</formula1>
    </dataValidation>
  </dataValidations>
  <pageMargins left="0.75" right="0.75" top="1" bottom="1" header="0.5" footer="0.5"/>
  <pageSetup orientation="portrait" paperSize="9" fitToHeight="0" fitToWidth="1"/>
  <headerFooter>
    <oddHeader/>
    <oddFooter>&amp;C&amp;8 &amp;K6B6870Powered by Digitise SA | digitisesa.co.za | Free for South African entrepreneurs</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52"/>
  <sheetViews>
    <sheetView showGridLines="0" workbookViewId="0">
      <pane xSplit="1" ySplit="15" topLeftCell="B16"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44" customWidth="1" min="3" max="3"/>
    <col width="15" customWidth="1" min="4" max="4"/>
    <col width="13" customWidth="1" min="5" max="5"/>
    <col width="15" customWidth="1" min="6" max="6"/>
    <col width="11" customWidth="1" min="7" max="7"/>
    <col width="26" customWidth="1" min="8" max="8"/>
  </cols>
  <sheetData>
    <row r="1" ht="26" customHeight="1">
      <c r="A1" s="1" t="inlineStr">
        <is>
          <t>MY DEADLINES</t>
        </is>
      </c>
    </row>
    <row r="2" ht="14" customHeight="1">
      <c r="A2" s="2" t="inlineStr">
        <is>
          <t>The ones that apply to you, based on your answers on Start here.</t>
        </is>
      </c>
    </row>
    <row r="3" ht="4" customHeight="1"/>
    <row r="4" ht="15" customHeight="1">
      <c r="A4" s="3" t="inlineStr">
        <is>
          <t>[YOUR COMPANY NAME]</t>
        </is>
      </c>
      <c r="H4" s="4" t="inlineStr">
        <is>
          <t>[ Insert your logo in the space above ]</t>
        </is>
      </c>
    </row>
    <row r="5" ht="15" customHeight="1">
      <c r="A5" s="5" t="inlineStr">
        <is>
          <t>Reg No: [XXXX/XXXXXX/XX]</t>
        </is>
      </c>
      <c r="H5" s="4" t="inlineStr">
        <is>
          <t>VAT No: [4XXXXXXXXX] (if VAT registered)</t>
        </is>
      </c>
    </row>
    <row r="6" ht="15" customHeight="1">
      <c r="A6" s="5" t="inlineStr">
        <is>
          <t>[email@yourbusiness.co.za]</t>
        </is>
      </c>
      <c r="H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THE NEXT ONE COMING UP</t>
        </is>
      </c>
      <c r="B8" s="7" t="n"/>
      <c r="C8" s="7" t="n"/>
      <c r="D8" s="7" t="n"/>
      <c r="E8" s="7" t="n"/>
      <c r="F8" s="7" t="n"/>
      <c r="G8" s="7" t="n"/>
      <c r="H8" s="7" t="n"/>
    </row>
    <row r="9">
      <c r="A9" s="15" t="inlineStr">
        <is>
          <t>Next deadline</t>
        </is>
      </c>
      <c r="B9" s="16">
        <f>IF(B10="","",INDEX(DlName,MATCH(B10,DlToCome,0)))</f>
        <v/>
      </c>
      <c r="C9" s="17" t="n"/>
      <c r="D9" s="6" t="inlineStr">
        <is>
          <t>The earliest date in the table below that has not gone past and is not marked Done.</t>
        </is>
      </c>
    </row>
    <row r="10">
      <c r="A10" s="15" t="inlineStr">
        <is>
          <t>Date it is due</t>
        </is>
      </c>
      <c r="B10" s="18">
        <f>IF(COUNT(DlToCome)=0,"",MIN(DlToCome))</f>
        <v/>
      </c>
      <c r="D10" s="6" t="inlineStr">
        <is>
          <t>Already moved back off any weekend or public holiday.</t>
        </is>
      </c>
    </row>
    <row r="11">
      <c r="A11" s="15" t="inlineStr">
        <is>
          <t>Days away</t>
        </is>
      </c>
      <c r="B11" s="19">
        <f>IF(B10="","",B10-TODAY())</f>
        <v/>
      </c>
      <c r="D11" s="6" t="inlineStr">
        <is>
          <t>Counted from today, every time you open the file.</t>
        </is>
      </c>
    </row>
    <row r="12" ht="34" customHeight="1">
      <c r="A12" s="20">
        <f>IF(B10="","Answer the questions on Start here and the next deadline that applies to you will appear on this line.",IF(BizName="","Next up: ","Next up for "&amp;BizName&amp;": ")&amp;B9&amp;", due "&amp;TEXT(B10,"DD MMMM YYYY")&amp;IF(B11=0,", which is today.",IF(B11=1,", which is tomorrow.",", which is "&amp;B11&amp;" days away."))&amp;" That date has already been moved back off any weekend or public holiday, so file and pay on or before it.")</f>
        <v/>
      </c>
      <c r="B12" s="17" t="n"/>
      <c r="C12" s="17" t="n"/>
      <c r="D12" s="17" t="n"/>
      <c r="E12" s="17" t="n"/>
      <c r="F12" s="17" t="n"/>
      <c r="G12" s="17" t="n"/>
      <c r="H12" s="17" t="n"/>
    </row>
    <row r="13"/>
    <row r="14" ht="22" customHeight="1">
      <c r="A14" s="7" t="inlineStr">
        <is>
          <t>YOUR DEADLINES</t>
        </is>
      </c>
      <c r="B14" s="7" t="n"/>
      <c r="C14" s="7" t="n"/>
      <c r="D14" s="7" t="n"/>
      <c r="E14" s="7" t="n"/>
      <c r="F14" s="7" t="n"/>
      <c r="G14" s="7" t="n"/>
      <c r="H14" s="7" t="n"/>
    </row>
    <row r="15" ht="30" customHeight="1">
      <c r="A15" s="21" t="inlineStr">
        <is>
          <t>DEADLINE</t>
        </is>
      </c>
      <c r="B15" s="21" t="inlineStr">
        <is>
          <t>APPLIES TO ME</t>
        </is>
      </c>
      <c r="C15" s="21" t="inlineStr">
        <is>
          <t>WHEN IT IS DUE</t>
        </is>
      </c>
      <c r="D15" s="21" t="inlineStr">
        <is>
          <t>NEXT DATE</t>
        </is>
      </c>
      <c r="E15" s="21" t="inlineStr">
        <is>
          <t>DAYS UNTIL DUE</t>
        </is>
      </c>
      <c r="F15" s="21" t="inlineStr">
        <is>
          <t>STILL TO COME (WORKED OUT)</t>
        </is>
      </c>
      <c r="G15" s="21" t="inlineStr">
        <is>
          <t>DONE?</t>
        </is>
      </c>
      <c r="H15" s="21" t="inlineStr">
        <is>
          <t>NOTE</t>
        </is>
      </c>
    </row>
    <row r="16" ht="27" customHeight="1">
      <c r="A16" s="22" t="inlineStr">
        <is>
          <t>EMP201: PAYE, UIF and SDL</t>
        </is>
      </c>
      <c r="B16" s="23">
        <f>HasStaff</f>
        <v/>
      </c>
      <c r="C16" s="24" t="inlineStr">
        <is>
          <t>By the 7th of every month, for the month before</t>
        </is>
      </c>
      <c r="D16" s="25">
        <f>IF(HasStaff&lt;&gt;"Yes","",IF(WORKDAY(DATE(YEAR(TODAY()),MONTH(TODAY()),7)+1,-1,Holidays)&gt;=TODAY(),WORKDAY(DATE(YEAR(TODAY()),MONTH(TODAY()),7)+1,-1,Holidays),WORKDAY(DATE(YEAR(TODAY()),MONTH(TODAY())+1,7)+1,-1,Holidays)))</f>
        <v/>
      </c>
      <c r="E16" s="26">
        <f>IF(D16="","",D16-TODAY())</f>
        <v/>
      </c>
      <c r="F16" s="25">
        <f>IF(OR(D16="",D16&lt;TODAY(),G16="Yes"),"",D16)</f>
        <v/>
      </c>
      <c r="G16" s="27" t="n"/>
      <c r="H16" s="28" t="n"/>
    </row>
    <row r="17" ht="27" customHeight="1">
      <c r="A17" s="22" t="inlineStr">
        <is>
          <t>VAT201 return and payment</t>
        </is>
      </c>
      <c r="B17" s="23">
        <f>VatReg</f>
        <v/>
      </c>
      <c r="C17" s="24" t="inlineStr">
        <is>
          <t>The 25th, or the last business day if you use eFiling</t>
        </is>
      </c>
      <c r="D17" s="25">
        <f>IF(VatReg&lt;&gt;"Yes","",IF(COUNT(VatToCome)=0,"",MIN(VatToCome)))</f>
        <v/>
      </c>
      <c r="E17" s="26">
        <f>IF(D17="","",D17-TODAY())</f>
        <v/>
      </c>
      <c r="F17" s="25">
        <f>IF(OR(D17="",D17&lt;TODAY(),G17="Yes"),"",D17)</f>
        <v/>
      </c>
      <c r="G17" s="27" t="n"/>
      <c r="H17" s="28" t="n"/>
    </row>
    <row r="18" ht="16" customHeight="1">
      <c r="A18" s="22" t="inlineStr">
        <is>
          <t>Provisional tax, first period</t>
        </is>
      </c>
      <c r="B18" s="23">
        <f>ProvTax</f>
        <v/>
      </c>
      <c r="C18" s="24" t="inlineStr">
        <is>
          <t>31 August, for a February year end</t>
        </is>
      </c>
      <c r="D18" s="25">
        <f>IF(OR(ProvTax&lt;&gt;"Yes",YearEnd&lt;&gt;"February"),"",IF(WORKDAY(DATE(YEAR(TODAY()),8,31)+1,-1,Holidays)&gt;=TODAY(),WORKDAY(DATE(YEAR(TODAY()),8,31)+1,-1,Holidays),WORKDAY(DATE(YEAR(TODAY())+1,8,31)+1,-1,Holidays)))</f>
        <v/>
      </c>
      <c r="E18" s="26">
        <f>IF(D18="","",D18-TODAY())</f>
        <v/>
      </c>
      <c r="F18" s="25">
        <f>IF(OR(D18="",D18&lt;TODAY(),G18="Yes"),"",D18)</f>
        <v/>
      </c>
      <c r="G18" s="27" t="n"/>
      <c r="H18" s="28" t="n"/>
    </row>
    <row r="19" ht="16" customHeight="1">
      <c r="A19" s="22" t="inlineStr">
        <is>
          <t>Provisional tax, second period</t>
        </is>
      </c>
      <c r="B19" s="23">
        <f>ProvTax</f>
        <v/>
      </c>
      <c r="C19" s="24" t="inlineStr">
        <is>
          <t>The last business day of February</t>
        </is>
      </c>
      <c r="D19" s="25">
        <f>IF(OR(ProvTax&lt;&gt;"Yes",YearEnd&lt;&gt;"February"),"",IF(WORKDAY(EOMONTH(DATE(YEAR(TODAY()),2,1),0)+1,-1,Holidays)&gt;=TODAY(),WORKDAY(EOMONTH(DATE(YEAR(TODAY()),2,1),0)+1,-1,Holidays),WORKDAY(EOMONTH(DATE(YEAR(TODAY())+1,2,1),0)+1,-1,Holidays)))</f>
        <v/>
      </c>
      <c r="E19" s="26">
        <f>IF(D19="","",D19-TODAY())</f>
        <v/>
      </c>
      <c r="F19" s="25">
        <f>IF(OR(D19="",D19&lt;TODAY(),G19="Yes"),"",D19)</f>
        <v/>
      </c>
      <c r="G19" s="27" t="n"/>
      <c r="H19" s="28" t="n"/>
    </row>
    <row r="20" ht="27" customHeight="1">
      <c r="A20" s="22" t="inlineStr">
        <is>
          <t>Provisional tax, optional third payment</t>
        </is>
      </c>
      <c r="B20" s="23">
        <f>ProvTax</f>
        <v/>
      </c>
      <c r="C20" s="24" t="inlineStr">
        <is>
          <t>The last business day of September</t>
        </is>
      </c>
      <c r="D20" s="25">
        <f>IF(OR(ProvTax&lt;&gt;"Yes",YearEnd&lt;&gt;"February"),"",IF(WORKDAY(EOMONTH(DATE(YEAR(TODAY()),9,1),0)+1,-1,Holidays)&gt;=TODAY(),WORKDAY(EOMONTH(DATE(YEAR(TODAY()),9,1),0)+1,-1,Holidays),WORKDAY(EOMONTH(DATE(YEAR(TODAY())+1,9,1),0)+1,-1,Holidays)))</f>
        <v/>
      </c>
      <c r="E20" s="26">
        <f>IF(D20="","",D20-TODAY())</f>
        <v/>
      </c>
      <c r="F20" s="25">
        <f>IF(OR(D20="",D20&lt;TODAY(),G20="Yes"),"",D20)</f>
        <v/>
      </c>
      <c r="G20" s="27" t="n"/>
      <c r="H20" s="28" t="n"/>
    </row>
    <row r="21" ht="27" customHeight="1">
      <c r="A21" s="22" t="inlineStr">
        <is>
          <t>Income tax return</t>
        </is>
      </c>
      <c r="B21" s="23" t="inlineStr">
        <is>
          <t>Yes</t>
        </is>
      </c>
      <c r="C21" s="24" t="inlineStr">
        <is>
          <t>22 January 2027 if you are a provisional taxpayer, 23 October 2026 if not</t>
        </is>
      </c>
      <c r="D21" s="25">
        <f>IF(ProvTax="Yes",WORKDAY(DATE(2027,1,22)+1,-1,Holidays),WORKDAY(DATE(2026,10,23)+1,-1,Holidays))</f>
        <v/>
      </c>
      <c r="E21" s="26">
        <f>IF(D21="","",D21-TODAY())</f>
        <v/>
      </c>
      <c r="F21" s="25">
        <f>IF(OR(D21="",D21&lt;TODAY(),G21="Yes"),"",D21)</f>
        <v/>
      </c>
      <c r="G21" s="27" t="n"/>
      <c r="H21" s="28" t="n"/>
    </row>
    <row r="22" ht="27" customHeight="1">
      <c r="A22" s="22" t="inlineStr">
        <is>
          <t>EMP501 interim reconciliation</t>
        </is>
      </c>
      <c r="B22" s="23">
        <f>HasStaff</f>
        <v/>
      </c>
      <c r="C22" s="24" t="inlineStr">
        <is>
          <t>By 31 October, covering 1 March to 31 August</t>
        </is>
      </c>
      <c r="D22" s="25">
        <f>IF(HasStaff&lt;&gt;"Yes","",IF(WORKDAY(DATE(YEAR(TODAY()),10,31)+1,-1,Holidays)&gt;=TODAY(),WORKDAY(DATE(YEAR(TODAY()),10,31)+1,-1,Holidays),WORKDAY(DATE(YEAR(TODAY())+1,10,31)+1,-1,Holidays)))</f>
        <v/>
      </c>
      <c r="E22" s="26">
        <f>IF(D22="","",D22-TODAY())</f>
        <v/>
      </c>
      <c r="F22" s="25">
        <f>IF(OR(D22="",D22&lt;TODAY(),G22="Yes"),"",D22)</f>
        <v/>
      </c>
      <c r="G22" s="27" t="n"/>
      <c r="H22" s="28" t="n"/>
    </row>
    <row r="23" ht="27" customHeight="1">
      <c r="A23" s="22" t="inlineStr">
        <is>
          <t>EMP501 annual reconciliation</t>
        </is>
      </c>
      <c r="B23" s="23">
        <f>HasStaff</f>
        <v/>
      </c>
      <c r="C23" s="24" t="inlineStr">
        <is>
          <t>By 31 May, covering 1 March to the end of February</t>
        </is>
      </c>
      <c r="D23" s="25">
        <f>IF(HasStaff&lt;&gt;"Yes","",IF(WORKDAY(DATE(YEAR(TODAY()),5,31)+1,-1,Holidays)&gt;=TODAY(),WORKDAY(DATE(YEAR(TODAY()),5,31)+1,-1,Holidays),WORKDAY(DATE(YEAR(TODAY())+1,5,31)+1,-1,Holidays)))</f>
        <v/>
      </c>
      <c r="E23" s="26">
        <f>IF(D23="","",D23-TODAY())</f>
        <v/>
      </c>
      <c r="F23" s="25">
        <f>IF(OR(D23="",D23&lt;TODAY(),G23="Yes"),"",D23)</f>
        <v/>
      </c>
      <c r="G23" s="27" t="n"/>
      <c r="H23" s="28" t="n"/>
    </row>
    <row r="24" ht="27" customHeight="1">
      <c r="A24" s="22" t="inlineStr">
        <is>
          <t>CIPC annual return</t>
        </is>
      </c>
      <c r="B24" s="23" t="inlineStr">
        <is>
          <t>Yes</t>
        </is>
      </c>
      <c r="C24" s="24" t="inlineStr">
        <is>
          <t>Within 30 business days after the anniversary of your registration date</t>
        </is>
      </c>
      <c r="D24" s="25">
        <f>IF(RegDate="","",WORKDAY(IF(DATE(YEAR(TODAY()),MONTH(RegDate),DAY(RegDate))&gt;=TODAY(),DATE(YEAR(TODAY()),MONTH(RegDate),DAY(RegDate)),DATE(YEAR(TODAY())+1,MONTH(RegDate),DAY(RegDate))),30,Holidays))</f>
        <v/>
      </c>
      <c r="E24" s="26">
        <f>IF(D24="","",D24-TODAY())</f>
        <v/>
      </c>
      <c r="F24" s="25">
        <f>IF(OR(D24="",D24&lt;TODAY(),G24="Yes"),"",D24)</f>
        <v/>
      </c>
      <c r="G24" s="27" t="n"/>
      <c r="H24" s="28" t="n"/>
    </row>
    <row r="25"/>
    <row r="26" ht="28" customHeight="1">
      <c r="A26" s="6" t="inlineStr">
        <is>
          <t>Note: Dates in the Next date column are worked out from today and your answers. Blank means it does not apply to you, or we need your registration date.</t>
        </is>
      </c>
    </row>
    <row r="27" ht="28" customHeight="1">
      <c r="A27" s="6" t="inlineStr">
        <is>
          <t>Note: A deadline that lands on a weekend or public holiday moves to the business day before it.</t>
        </is>
      </c>
    </row>
    <row r="28" ht="28" customHeight="1">
      <c r="A28" s="6" t="inlineStr">
        <is>
          <t>Note: Days until due counts down from today and turns amber inside two weeks, red once the date has gone past. A row you mark Done drops out of the banner at the top until the next one comes round.</t>
        </is>
      </c>
    </row>
    <row r="29" ht="28" customHeight="1">
      <c r="A29" s="6" t="inlineStr">
        <is>
          <t>Note: The VAT date shown is the eFiling date, which is the last business day of the month after your tax period ends. If you still file and pay at a branch your date is the 25th of that month, moved back to the last business day before it. The block below shows both.</t>
        </is>
      </c>
    </row>
    <row r="30" ht="28" customHeight="1">
      <c r="A30" s="6" t="inlineStr">
        <is>
          <t>Note: Every date in this calendar was checked at the official SARS and CIPC pages on 14 October 2026. Check it again every February, after the Budget, because dates change.</t>
        </is>
      </c>
    </row>
    <row r="31"/>
    <row r="32" ht="22" customHeight="1">
      <c r="A32" s="7" t="inlineStr">
        <is>
          <t>YOUR VAT PERIODS, WORKED OUT</t>
        </is>
      </c>
      <c r="B32" s="7" t="n"/>
      <c r="C32" s="7" t="n"/>
      <c r="D32" s="7" t="n"/>
      <c r="E32" s="7" t="n"/>
      <c r="F32" s="7" t="n"/>
      <c r="G32" s="7" t="n"/>
      <c r="H32" s="7" t="n"/>
    </row>
    <row r="33" ht="32" customHeight="1">
      <c r="A33" s="14" t="inlineStr">
        <is>
          <t>Thirteen months of tax period ends, starting with the one before this month. Which of them are yours depends on the category SARS put you in, and that is the answer on Start here. The VAT line above takes the earliest date in the last column.</t>
        </is>
      </c>
    </row>
    <row r="34" ht="30" customHeight="1">
      <c r="A34" s="21" t="inlineStr">
        <is>
          <t>VAT PERIOD ENDS</t>
        </is>
      </c>
      <c r="B34" s="21" t="inlineStr">
        <is>
          <t>ONE OF YOUR PERIODS</t>
        </is>
      </c>
      <c r="C34" s="21" t="inlineStr">
        <is>
          <t>DUE ON EFILING</t>
        </is>
      </c>
      <c r="D34" s="21" t="inlineStr">
        <is>
          <t>DUE IF YOU FILE MANUALLY</t>
        </is>
      </c>
      <c r="E34" s="21" t="inlineStr">
        <is>
          <t>STILL TO COME</t>
        </is>
      </c>
      <c r="F34" s="21" t="inlineStr"/>
      <c r="G34" s="21" t="inlineStr"/>
      <c r="H34" s="21" t="inlineStr"/>
    </row>
    <row r="35">
      <c r="A35" s="25">
        <f>EOMONTH(TODAY(),-1)</f>
        <v/>
      </c>
      <c r="B35" s="23">
        <f>IF(VatReg&lt;&gt;"Yes","No",IF(LEFT(VatCat,1)="C","Yes",IF(LEFT(VatCat,1)="A",IF(MOD(MONTH(A35),2)=1,"Yes","No"),IF(LEFT(VatCat,1)="B",IF(MOD(MONTH(A35),2)=0,"Yes","No"),IF(LEFT(VatCat,1)="D",IF(OR(MONTH(A35)=2,MONTH(A35)=8),"Yes","No"),IF(LEFT(VatCat,1)="E",IF(MONTH(A35)=YearEndMonth,"Yes","No"),"No"))))))</f>
        <v/>
      </c>
      <c r="C35" s="25">
        <f>IF(B35&lt;&gt;"Yes","",WORKDAY(EOMONTH(A35,1)+1,-1,Holidays))</f>
        <v/>
      </c>
      <c r="D35" s="25">
        <f>IF(B35&lt;&gt;"Yes","",WORKDAY(DATE(YEAR(EDATE(A35,1)),MONTH(EDATE(A35,1)),25)+1,-1,Holidays))</f>
        <v/>
      </c>
      <c r="E35" s="25">
        <f>IF(OR(C35="",C35&lt;TODAY()),"",C35)</f>
        <v/>
      </c>
    </row>
    <row r="36">
      <c r="A36" s="25">
        <f>EOMONTH(A35,1)</f>
        <v/>
      </c>
      <c r="B36" s="23">
        <f>IF(VatReg&lt;&gt;"Yes","No",IF(LEFT(VatCat,1)="C","Yes",IF(LEFT(VatCat,1)="A",IF(MOD(MONTH(A36),2)=1,"Yes","No"),IF(LEFT(VatCat,1)="B",IF(MOD(MONTH(A36),2)=0,"Yes","No"),IF(LEFT(VatCat,1)="D",IF(OR(MONTH(A36)=2,MONTH(A36)=8),"Yes","No"),IF(LEFT(VatCat,1)="E",IF(MONTH(A36)=YearEndMonth,"Yes","No"),"No"))))))</f>
        <v/>
      </c>
      <c r="C36" s="25">
        <f>IF(B36&lt;&gt;"Yes","",WORKDAY(EOMONTH(A36,1)+1,-1,Holidays))</f>
        <v/>
      </c>
      <c r="D36" s="25">
        <f>IF(B36&lt;&gt;"Yes","",WORKDAY(DATE(YEAR(EDATE(A36,1)),MONTH(EDATE(A36,1)),25)+1,-1,Holidays))</f>
        <v/>
      </c>
      <c r="E36" s="25">
        <f>IF(OR(C36="",C36&lt;TODAY()),"",C36)</f>
        <v/>
      </c>
    </row>
    <row r="37">
      <c r="A37" s="25">
        <f>EOMONTH(A36,1)</f>
        <v/>
      </c>
      <c r="B37" s="23">
        <f>IF(VatReg&lt;&gt;"Yes","No",IF(LEFT(VatCat,1)="C","Yes",IF(LEFT(VatCat,1)="A",IF(MOD(MONTH(A37),2)=1,"Yes","No"),IF(LEFT(VatCat,1)="B",IF(MOD(MONTH(A37),2)=0,"Yes","No"),IF(LEFT(VatCat,1)="D",IF(OR(MONTH(A37)=2,MONTH(A37)=8),"Yes","No"),IF(LEFT(VatCat,1)="E",IF(MONTH(A37)=YearEndMonth,"Yes","No"),"No"))))))</f>
        <v/>
      </c>
      <c r="C37" s="25">
        <f>IF(B37&lt;&gt;"Yes","",WORKDAY(EOMONTH(A37,1)+1,-1,Holidays))</f>
        <v/>
      </c>
      <c r="D37" s="25">
        <f>IF(B37&lt;&gt;"Yes","",WORKDAY(DATE(YEAR(EDATE(A37,1)),MONTH(EDATE(A37,1)),25)+1,-1,Holidays))</f>
        <v/>
      </c>
      <c r="E37" s="25">
        <f>IF(OR(C37="",C37&lt;TODAY()),"",C37)</f>
        <v/>
      </c>
    </row>
    <row r="38">
      <c r="A38" s="25">
        <f>EOMONTH(A37,1)</f>
        <v/>
      </c>
      <c r="B38" s="23">
        <f>IF(VatReg&lt;&gt;"Yes","No",IF(LEFT(VatCat,1)="C","Yes",IF(LEFT(VatCat,1)="A",IF(MOD(MONTH(A38),2)=1,"Yes","No"),IF(LEFT(VatCat,1)="B",IF(MOD(MONTH(A38),2)=0,"Yes","No"),IF(LEFT(VatCat,1)="D",IF(OR(MONTH(A38)=2,MONTH(A38)=8),"Yes","No"),IF(LEFT(VatCat,1)="E",IF(MONTH(A38)=YearEndMonth,"Yes","No"),"No"))))))</f>
        <v/>
      </c>
      <c r="C38" s="25">
        <f>IF(B38&lt;&gt;"Yes","",WORKDAY(EOMONTH(A38,1)+1,-1,Holidays))</f>
        <v/>
      </c>
      <c r="D38" s="25">
        <f>IF(B38&lt;&gt;"Yes","",WORKDAY(DATE(YEAR(EDATE(A38,1)),MONTH(EDATE(A38,1)),25)+1,-1,Holidays))</f>
        <v/>
      </c>
      <c r="E38" s="25">
        <f>IF(OR(C38="",C38&lt;TODAY()),"",C38)</f>
        <v/>
      </c>
    </row>
    <row r="39">
      <c r="A39" s="25">
        <f>EOMONTH(A38,1)</f>
        <v/>
      </c>
      <c r="B39" s="23">
        <f>IF(VatReg&lt;&gt;"Yes","No",IF(LEFT(VatCat,1)="C","Yes",IF(LEFT(VatCat,1)="A",IF(MOD(MONTH(A39),2)=1,"Yes","No"),IF(LEFT(VatCat,1)="B",IF(MOD(MONTH(A39),2)=0,"Yes","No"),IF(LEFT(VatCat,1)="D",IF(OR(MONTH(A39)=2,MONTH(A39)=8),"Yes","No"),IF(LEFT(VatCat,1)="E",IF(MONTH(A39)=YearEndMonth,"Yes","No"),"No"))))))</f>
        <v/>
      </c>
      <c r="C39" s="25">
        <f>IF(B39&lt;&gt;"Yes","",WORKDAY(EOMONTH(A39,1)+1,-1,Holidays))</f>
        <v/>
      </c>
      <c r="D39" s="25">
        <f>IF(B39&lt;&gt;"Yes","",WORKDAY(DATE(YEAR(EDATE(A39,1)),MONTH(EDATE(A39,1)),25)+1,-1,Holidays))</f>
        <v/>
      </c>
      <c r="E39" s="25">
        <f>IF(OR(C39="",C39&lt;TODAY()),"",C39)</f>
        <v/>
      </c>
    </row>
    <row r="40">
      <c r="A40" s="25">
        <f>EOMONTH(A39,1)</f>
        <v/>
      </c>
      <c r="B40" s="23">
        <f>IF(VatReg&lt;&gt;"Yes","No",IF(LEFT(VatCat,1)="C","Yes",IF(LEFT(VatCat,1)="A",IF(MOD(MONTH(A40),2)=1,"Yes","No"),IF(LEFT(VatCat,1)="B",IF(MOD(MONTH(A40),2)=0,"Yes","No"),IF(LEFT(VatCat,1)="D",IF(OR(MONTH(A40)=2,MONTH(A40)=8),"Yes","No"),IF(LEFT(VatCat,1)="E",IF(MONTH(A40)=YearEndMonth,"Yes","No"),"No"))))))</f>
        <v/>
      </c>
      <c r="C40" s="25">
        <f>IF(B40&lt;&gt;"Yes","",WORKDAY(EOMONTH(A40,1)+1,-1,Holidays))</f>
        <v/>
      </c>
      <c r="D40" s="25">
        <f>IF(B40&lt;&gt;"Yes","",WORKDAY(DATE(YEAR(EDATE(A40,1)),MONTH(EDATE(A40,1)),25)+1,-1,Holidays))</f>
        <v/>
      </c>
      <c r="E40" s="25">
        <f>IF(OR(C40="",C40&lt;TODAY()),"",C40)</f>
        <v/>
      </c>
    </row>
    <row r="41">
      <c r="A41" s="25">
        <f>EOMONTH(A40,1)</f>
        <v/>
      </c>
      <c r="B41" s="23">
        <f>IF(VatReg&lt;&gt;"Yes","No",IF(LEFT(VatCat,1)="C","Yes",IF(LEFT(VatCat,1)="A",IF(MOD(MONTH(A41),2)=1,"Yes","No"),IF(LEFT(VatCat,1)="B",IF(MOD(MONTH(A41),2)=0,"Yes","No"),IF(LEFT(VatCat,1)="D",IF(OR(MONTH(A41)=2,MONTH(A41)=8),"Yes","No"),IF(LEFT(VatCat,1)="E",IF(MONTH(A41)=YearEndMonth,"Yes","No"),"No"))))))</f>
        <v/>
      </c>
      <c r="C41" s="25">
        <f>IF(B41&lt;&gt;"Yes","",WORKDAY(EOMONTH(A41,1)+1,-1,Holidays))</f>
        <v/>
      </c>
      <c r="D41" s="25">
        <f>IF(B41&lt;&gt;"Yes","",WORKDAY(DATE(YEAR(EDATE(A41,1)),MONTH(EDATE(A41,1)),25)+1,-1,Holidays))</f>
        <v/>
      </c>
      <c r="E41" s="25">
        <f>IF(OR(C41="",C41&lt;TODAY()),"",C41)</f>
        <v/>
      </c>
    </row>
    <row r="42">
      <c r="A42" s="25">
        <f>EOMONTH(A41,1)</f>
        <v/>
      </c>
      <c r="B42" s="23">
        <f>IF(VatReg&lt;&gt;"Yes","No",IF(LEFT(VatCat,1)="C","Yes",IF(LEFT(VatCat,1)="A",IF(MOD(MONTH(A42),2)=1,"Yes","No"),IF(LEFT(VatCat,1)="B",IF(MOD(MONTH(A42),2)=0,"Yes","No"),IF(LEFT(VatCat,1)="D",IF(OR(MONTH(A42)=2,MONTH(A42)=8),"Yes","No"),IF(LEFT(VatCat,1)="E",IF(MONTH(A42)=YearEndMonth,"Yes","No"),"No"))))))</f>
        <v/>
      </c>
      <c r="C42" s="25">
        <f>IF(B42&lt;&gt;"Yes","",WORKDAY(EOMONTH(A42,1)+1,-1,Holidays))</f>
        <v/>
      </c>
      <c r="D42" s="25">
        <f>IF(B42&lt;&gt;"Yes","",WORKDAY(DATE(YEAR(EDATE(A42,1)),MONTH(EDATE(A42,1)),25)+1,-1,Holidays))</f>
        <v/>
      </c>
      <c r="E42" s="25">
        <f>IF(OR(C42="",C42&lt;TODAY()),"",C42)</f>
        <v/>
      </c>
    </row>
    <row r="43">
      <c r="A43" s="25">
        <f>EOMONTH(A42,1)</f>
        <v/>
      </c>
      <c r="B43" s="23">
        <f>IF(VatReg&lt;&gt;"Yes","No",IF(LEFT(VatCat,1)="C","Yes",IF(LEFT(VatCat,1)="A",IF(MOD(MONTH(A43),2)=1,"Yes","No"),IF(LEFT(VatCat,1)="B",IF(MOD(MONTH(A43),2)=0,"Yes","No"),IF(LEFT(VatCat,1)="D",IF(OR(MONTH(A43)=2,MONTH(A43)=8),"Yes","No"),IF(LEFT(VatCat,1)="E",IF(MONTH(A43)=YearEndMonth,"Yes","No"),"No"))))))</f>
        <v/>
      </c>
      <c r="C43" s="25">
        <f>IF(B43&lt;&gt;"Yes","",WORKDAY(EOMONTH(A43,1)+1,-1,Holidays))</f>
        <v/>
      </c>
      <c r="D43" s="25">
        <f>IF(B43&lt;&gt;"Yes","",WORKDAY(DATE(YEAR(EDATE(A43,1)),MONTH(EDATE(A43,1)),25)+1,-1,Holidays))</f>
        <v/>
      </c>
      <c r="E43" s="25">
        <f>IF(OR(C43="",C43&lt;TODAY()),"",C43)</f>
        <v/>
      </c>
    </row>
    <row r="44">
      <c r="A44" s="25">
        <f>EOMONTH(A43,1)</f>
        <v/>
      </c>
      <c r="B44" s="23">
        <f>IF(VatReg&lt;&gt;"Yes","No",IF(LEFT(VatCat,1)="C","Yes",IF(LEFT(VatCat,1)="A",IF(MOD(MONTH(A44),2)=1,"Yes","No"),IF(LEFT(VatCat,1)="B",IF(MOD(MONTH(A44),2)=0,"Yes","No"),IF(LEFT(VatCat,1)="D",IF(OR(MONTH(A44)=2,MONTH(A44)=8),"Yes","No"),IF(LEFT(VatCat,1)="E",IF(MONTH(A44)=YearEndMonth,"Yes","No"),"No"))))))</f>
        <v/>
      </c>
      <c r="C44" s="25">
        <f>IF(B44&lt;&gt;"Yes","",WORKDAY(EOMONTH(A44,1)+1,-1,Holidays))</f>
        <v/>
      </c>
      <c r="D44" s="25">
        <f>IF(B44&lt;&gt;"Yes","",WORKDAY(DATE(YEAR(EDATE(A44,1)),MONTH(EDATE(A44,1)),25)+1,-1,Holidays))</f>
        <v/>
      </c>
      <c r="E44" s="25">
        <f>IF(OR(C44="",C44&lt;TODAY()),"",C44)</f>
        <v/>
      </c>
    </row>
    <row r="45">
      <c r="A45" s="25">
        <f>EOMONTH(A44,1)</f>
        <v/>
      </c>
      <c r="B45" s="23">
        <f>IF(VatReg&lt;&gt;"Yes","No",IF(LEFT(VatCat,1)="C","Yes",IF(LEFT(VatCat,1)="A",IF(MOD(MONTH(A45),2)=1,"Yes","No"),IF(LEFT(VatCat,1)="B",IF(MOD(MONTH(A45),2)=0,"Yes","No"),IF(LEFT(VatCat,1)="D",IF(OR(MONTH(A45)=2,MONTH(A45)=8),"Yes","No"),IF(LEFT(VatCat,1)="E",IF(MONTH(A45)=YearEndMonth,"Yes","No"),"No"))))))</f>
        <v/>
      </c>
      <c r="C45" s="25">
        <f>IF(B45&lt;&gt;"Yes","",WORKDAY(EOMONTH(A45,1)+1,-1,Holidays))</f>
        <v/>
      </c>
      <c r="D45" s="25">
        <f>IF(B45&lt;&gt;"Yes","",WORKDAY(DATE(YEAR(EDATE(A45,1)),MONTH(EDATE(A45,1)),25)+1,-1,Holidays))</f>
        <v/>
      </c>
      <c r="E45" s="25">
        <f>IF(OR(C45="",C45&lt;TODAY()),"",C45)</f>
        <v/>
      </c>
    </row>
    <row r="46">
      <c r="A46" s="25">
        <f>EOMONTH(A45,1)</f>
        <v/>
      </c>
      <c r="B46" s="23">
        <f>IF(VatReg&lt;&gt;"Yes","No",IF(LEFT(VatCat,1)="C","Yes",IF(LEFT(VatCat,1)="A",IF(MOD(MONTH(A46),2)=1,"Yes","No"),IF(LEFT(VatCat,1)="B",IF(MOD(MONTH(A46),2)=0,"Yes","No"),IF(LEFT(VatCat,1)="D",IF(OR(MONTH(A46)=2,MONTH(A46)=8),"Yes","No"),IF(LEFT(VatCat,1)="E",IF(MONTH(A46)=YearEndMonth,"Yes","No"),"No"))))))</f>
        <v/>
      </c>
      <c r="C46" s="25">
        <f>IF(B46&lt;&gt;"Yes","",WORKDAY(EOMONTH(A46,1)+1,-1,Holidays))</f>
        <v/>
      </c>
      <c r="D46" s="25">
        <f>IF(B46&lt;&gt;"Yes","",WORKDAY(DATE(YEAR(EDATE(A46,1)),MONTH(EDATE(A46,1)),25)+1,-1,Holidays))</f>
        <v/>
      </c>
      <c r="E46" s="25">
        <f>IF(OR(C46="",C46&lt;TODAY()),"",C46)</f>
        <v/>
      </c>
    </row>
    <row r="47">
      <c r="A47" s="25">
        <f>EOMONTH(A46,1)</f>
        <v/>
      </c>
      <c r="B47" s="23">
        <f>IF(VatReg&lt;&gt;"Yes","No",IF(LEFT(VatCat,1)="C","Yes",IF(LEFT(VatCat,1)="A",IF(MOD(MONTH(A47),2)=1,"Yes","No"),IF(LEFT(VatCat,1)="B",IF(MOD(MONTH(A47),2)=0,"Yes","No"),IF(LEFT(VatCat,1)="D",IF(OR(MONTH(A47)=2,MONTH(A47)=8),"Yes","No"),IF(LEFT(VatCat,1)="E",IF(MONTH(A47)=YearEndMonth,"Yes","No"),"No"))))))</f>
        <v/>
      </c>
      <c r="C47" s="25">
        <f>IF(B47&lt;&gt;"Yes","",WORKDAY(EOMONTH(A47,1)+1,-1,Holidays))</f>
        <v/>
      </c>
      <c r="D47" s="25">
        <f>IF(B47&lt;&gt;"Yes","",WORKDAY(DATE(YEAR(EDATE(A47,1)),MONTH(EDATE(A47,1)),25)+1,-1,Holidays))</f>
        <v/>
      </c>
      <c r="E47" s="25">
        <f>IF(OR(C47="",C47&lt;TODAY()),"",C47)</f>
        <v/>
      </c>
    </row>
    <row r="48"/>
    <row r="49" ht="28" customHeight="1">
      <c r="A49" s="6" t="inlineStr">
        <is>
          <t>Note: Categories A and B are two monthly and SARS decides which one you are in. C is monthly, D is six monthly and ends in February and August, and E is annual and ends on your year end.</t>
        </is>
      </c>
    </row>
    <row r="50" ht="28" customHeight="1">
      <c r="A50" s="6" t="inlineStr">
        <is>
          <t>Note: eFiling buys you time for free. Filing and paying electronically moves the deadline from the 25th of the following month to the last business day of that month. Both the return and the payment must be in by the date that applies to you.</t>
        </is>
      </c>
    </row>
    <row r="51" ht="28" customHeight="1">
      <c r="A51" s="6" t="inlineStr">
        <is>
          <t>Note: rates, thresholds and fees quoted in this template were correct at 10 August 2026. Check the current figures on sars.gov.za before you rely on them.</t>
        </is>
      </c>
    </row>
    <row r="52" ht="28" customHeight="1">
      <c r="A52" s="6" t="inlineStr">
        <is>
          <t>Note: this template is a tool, not financial or legal advice for your particular situation. Speak to your accountant before you act on a number that matters.</t>
        </is>
      </c>
    </row>
  </sheetData>
  <mergeCells count="18">
    <mergeCell ref="A12:H12"/>
    <mergeCell ref="A50:H50"/>
    <mergeCell ref="A26:H26"/>
    <mergeCell ref="A30:H30"/>
    <mergeCell ref="A29:H29"/>
    <mergeCell ref="A7:H7"/>
    <mergeCell ref="D10:H10"/>
    <mergeCell ref="A2:H2"/>
    <mergeCell ref="A51:H51"/>
    <mergeCell ref="A52:H52"/>
    <mergeCell ref="D11:H11"/>
    <mergeCell ref="A28:H28"/>
    <mergeCell ref="A33:H33"/>
    <mergeCell ref="A49:H49"/>
    <mergeCell ref="A1:H1"/>
    <mergeCell ref="B9:C9"/>
    <mergeCell ref="A27:H27"/>
    <mergeCell ref="D9:H9"/>
  </mergeCells>
  <conditionalFormatting sqref="B11">
    <cfRule type="expression" priority="1" dxfId="0" stopIfTrue="1">
      <formula>AND(ISNUMBER(B11),B11&lt;0)</formula>
    </cfRule>
    <cfRule type="expression" priority="2" dxfId="1" stopIfTrue="1">
      <formula>AND(ISNUMBER(B11),B11&lt;=14)</formula>
    </cfRule>
    <cfRule type="expression" priority="3" dxfId="2" stopIfTrue="0">
      <formula>ISNUMBER(B11)</formula>
    </cfRule>
  </conditionalFormatting>
  <conditionalFormatting sqref="B16:B24">
    <cfRule type="expression" priority="4" dxfId="2" stopIfTrue="1">
      <formula>B16="Yes"</formula>
    </cfRule>
    <cfRule type="expression" priority="5" dxfId="3" stopIfTrue="0">
      <formula>B16&lt;&gt;""</formula>
    </cfRule>
  </conditionalFormatting>
  <conditionalFormatting sqref="D16:D24">
    <cfRule type="expression" priority="6" dxfId="0" stopIfTrue="1">
      <formula>AND(D16&lt;&gt;"",D16-TODAY()&lt;0)</formula>
    </cfRule>
    <cfRule type="expression" priority="7" dxfId="1" stopIfTrue="1">
      <formula>AND(D16&lt;&gt;"",D16-TODAY()&lt;=14)</formula>
    </cfRule>
    <cfRule type="expression" priority="8" dxfId="2" stopIfTrue="0">
      <formula>D16&lt;&gt;""</formula>
    </cfRule>
  </conditionalFormatting>
  <conditionalFormatting sqref="E16:E24">
    <cfRule type="expression" priority="9" dxfId="0" stopIfTrue="1">
      <formula>AND(ISNUMBER(E16),E16&lt;0)</formula>
    </cfRule>
    <cfRule type="expression" priority="10" dxfId="1" stopIfTrue="1">
      <formula>AND(ISNUMBER(E16),E16&lt;=14)</formula>
    </cfRule>
    <cfRule type="expression" priority="11" dxfId="2" stopIfTrue="0">
      <formula>ISNUMBER(E16)</formula>
    </cfRule>
  </conditionalFormatting>
  <conditionalFormatting sqref="G16:G24">
    <cfRule type="expression" priority="12" dxfId="2" stopIfTrue="0">
      <formula>G16="Yes"</formula>
    </cfRule>
  </conditionalFormatting>
  <conditionalFormatting sqref="B35:B47">
    <cfRule type="expression" priority="13" dxfId="2" stopIfTrue="1">
      <formula>B35="Yes"</formula>
    </cfRule>
    <cfRule type="expression" priority="14" dxfId="3" stopIfTrue="0">
      <formula>B35&lt;&gt;""</formula>
    </cfRule>
  </conditionalFormatting>
  <conditionalFormatting sqref="E35:E47">
    <cfRule type="expression" priority="15" dxfId="4" stopIfTrue="0">
      <formula>ISNUMBER(E35)</formula>
    </cfRule>
  </conditionalFormatting>
  <dataValidations count="1">
    <dataValidation sqref="G16:G24" showDropDown="0" showInputMessage="0" showErrorMessage="0" allowBlank="1" type="list">
      <formula1>"Yes,No"</formula1>
    </dataValidation>
  </dataValidations>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8"/>
  <sheetViews>
    <sheetView showGridLines="0" workbookViewId="0">
      <pane ySplit="9" topLeftCell="A10" activePane="bottomLeft" state="frozen"/>
      <selection pane="bottomLeft" activeCell="A1" sqref="A1"/>
    </sheetView>
  </sheetViews>
  <sheetFormatPr baseColWidth="8" defaultRowHeight="15"/>
  <cols>
    <col width="34" customWidth="1" min="1" max="1"/>
    <col width="28" customWidth="1" min="2" max="2"/>
    <col width="16" customWidth="1" min="3" max="3"/>
    <col width="52" customWidth="1" min="4" max="4"/>
    <col width="38" customWidth="1" min="5" max="5"/>
    <col width="30" customWidth="1" min="6" max="6"/>
  </cols>
  <sheetData>
    <row r="1" ht="26" customHeight="1">
      <c r="A1" s="1" t="inlineStr">
        <is>
          <t>EVERY DEADLINE</t>
        </is>
      </c>
    </row>
    <row r="2" ht="14" customHeight="1">
      <c r="A2" s="2" t="inlineStr">
        <is>
          <t>The full list, with the official source for each one. Checked 14 October 2026.</t>
        </is>
      </c>
    </row>
    <row r="3" ht="4" customHeight="1"/>
    <row r="4" ht="15" customHeight="1">
      <c r="A4" s="3" t="inlineStr">
        <is>
          <t>[YOUR COMPANY NAME]</t>
        </is>
      </c>
      <c r="F4" s="4" t="inlineStr">
        <is>
          <t>[ Insert your logo in the space above ]</t>
        </is>
      </c>
    </row>
    <row r="5" ht="15" customHeight="1">
      <c r="A5" s="5" t="inlineStr">
        <is>
          <t>Reg No: [XXXX/XXXXXX/XX]</t>
        </is>
      </c>
      <c r="F5" s="4" t="inlineStr">
        <is>
          <t>VAT No: [4XXXXXXXXX] (if VAT registered)</t>
        </is>
      </c>
    </row>
    <row r="6" ht="15" customHeight="1">
      <c r="A6" s="5" t="inlineStr">
        <is>
          <t>[email@yourbusiness.co.za]</t>
        </is>
      </c>
      <c r="F6" s="4" t="inlineStr">
        <is>
          <t>[+27 XX XXX XXXX]</t>
        </is>
      </c>
    </row>
    <row r="7"/>
    <row r="8" ht="22" customHeight="1">
      <c r="A8" s="7" t="inlineStr">
        <is>
          <t>THE FULL LIST</t>
        </is>
      </c>
      <c r="B8" s="7" t="n"/>
      <c r="C8" s="7" t="n"/>
      <c r="D8" s="7" t="n"/>
      <c r="E8" s="7" t="n"/>
      <c r="F8" s="7" t="n"/>
    </row>
    <row r="9" ht="30" customHeight="1">
      <c r="A9" s="21" t="inlineStr">
        <is>
          <t>DEADLINE</t>
        </is>
      </c>
      <c r="B9" s="21" t="inlineStr">
        <is>
          <t>WHO IT APPLIES TO</t>
        </is>
      </c>
      <c r="C9" s="21" t="inlineStr">
        <is>
          <t>HOW OFTEN</t>
        </is>
      </c>
      <c r="D9" s="21" t="inlineStr">
        <is>
          <t>WHEN IT IS DUE</t>
        </is>
      </c>
      <c r="E9" s="21" t="inlineStr">
        <is>
          <t>WHAT HAPPENS IF YOU MISS IT</t>
        </is>
      </c>
      <c r="F9" s="21" t="inlineStr">
        <is>
          <t>SOURCE</t>
        </is>
      </c>
    </row>
    <row r="10" ht="38" customHeight="1">
      <c r="A10" s="22" t="inlineStr">
        <is>
          <t>EMP201: PAYE, UIF and SDL</t>
        </is>
      </c>
      <c r="B10" s="24" t="inlineStr">
        <is>
          <t>Every employer with staff on payroll</t>
        </is>
      </c>
      <c r="C10" s="24" t="inlineStr">
        <is>
          <t>Monthly</t>
        </is>
      </c>
      <c r="D10" s="29" t="inlineStr">
        <is>
          <t>Within 7 days after the end of the month. If the 7th is a weekend or public holiday, the last business day before it.</t>
        </is>
      </c>
      <c r="E10" s="24" t="inlineStr">
        <is>
          <t>Penalty of 10% of the amount due, plus interest.</t>
        </is>
      </c>
      <c r="F10" s="24" t="inlineStr">
        <is>
          <t>SARS: Pay As You Earn</t>
        </is>
      </c>
    </row>
    <row r="11" ht="49" customHeight="1">
      <c r="A11" s="30" t="inlineStr">
        <is>
          <t>VAT201 return and payment</t>
        </is>
      </c>
      <c r="B11" s="31" t="inlineStr">
        <is>
          <t>VAT-registered businesses</t>
        </is>
      </c>
      <c r="C11" s="31" t="inlineStr">
        <is>
          <t>Every tax period (usually every 2 months)</t>
        </is>
      </c>
      <c r="D11" s="32" t="inlineStr">
        <is>
          <t>The 25th of the month after the tax period ends, or the last business day of that month if you file on eFiling. If the 25th is not a business day, the business day before it.</t>
        </is>
      </c>
      <c r="E11" s="31" t="inlineStr">
        <is>
          <t>Penalty and interest on the late payment.</t>
        </is>
      </c>
      <c r="F11" s="31" t="inlineStr">
        <is>
          <t>SARS: Obligations of a VAT vendor</t>
        </is>
      </c>
    </row>
    <row r="12" ht="38" customHeight="1">
      <c r="A12" s="22" t="inlineStr">
        <is>
          <t>Provisional tax, first period (IRP6)</t>
        </is>
      </c>
      <c r="B12" s="24" t="inlineStr">
        <is>
          <t>Provisional taxpayers, including most companies</t>
        </is>
      </c>
      <c r="C12" s="24" t="inlineStr">
        <is>
          <t>Every 6 months</t>
        </is>
      </c>
      <c r="D12" s="29" t="inlineStr">
        <is>
          <t>31 August for a year of assessment that started in March. If it falls on a weekend or public holiday, the last business day before it.</t>
        </is>
      </c>
      <c r="E12" s="24" t="inlineStr">
        <is>
          <t>Penalty for underestimating, plus interest.</t>
        </is>
      </c>
      <c r="F12" s="24" t="inlineStr">
        <is>
          <t>SARS: Provisional Tax</t>
        </is>
      </c>
    </row>
    <row r="13" ht="27" customHeight="1">
      <c r="A13" s="30" t="inlineStr">
        <is>
          <t>Provisional tax, second period (IRP6)</t>
        </is>
      </c>
      <c r="B13" s="31" t="inlineStr">
        <is>
          <t>Provisional taxpayers, including most companies</t>
        </is>
      </c>
      <c r="C13" s="31" t="inlineStr">
        <is>
          <t>Every 6 months</t>
        </is>
      </c>
      <c r="D13" s="32" t="inlineStr">
        <is>
          <t>The last business day of February, for a February year end.</t>
        </is>
      </c>
      <c r="E13" s="31" t="inlineStr">
        <is>
          <t>Penalty for underestimating, plus interest.</t>
        </is>
      </c>
      <c r="F13" s="31" t="inlineStr">
        <is>
          <t>SARS: Provisional Tax</t>
        </is>
      </c>
    </row>
    <row r="14" ht="38" customHeight="1">
      <c r="A14" s="22" t="inlineStr">
        <is>
          <t>Provisional tax, optional third payment</t>
        </is>
      </c>
      <c r="B14" s="24" t="inlineStr">
        <is>
          <t>Companies with a February year end, and other provisional taxpayers</t>
        </is>
      </c>
      <c r="C14" s="24" t="inlineStr">
        <is>
          <t>Yearly, optional</t>
        </is>
      </c>
      <c r="D14" s="29" t="inlineStr">
        <is>
          <t>The last business day of September. Paying any shortfall here stops further interest.</t>
        </is>
      </c>
      <c r="E14" s="24" t="inlineStr">
        <is>
          <t>Interest keeps running on what you still owe.</t>
        </is>
      </c>
      <c r="F14" s="24" t="inlineStr">
        <is>
          <t>SARS: Provisional Tax</t>
        </is>
      </c>
    </row>
    <row r="15" ht="27" customHeight="1">
      <c r="A15" s="30" t="inlineStr">
        <is>
          <t>Income tax return, non-provisional individuals</t>
        </is>
      </c>
      <c r="B15" s="31" t="inlineStr">
        <is>
          <t>Individuals who are not provisional taxpayers</t>
        </is>
      </c>
      <c r="C15" s="31" t="inlineStr">
        <is>
          <t>Yearly</t>
        </is>
      </c>
      <c r="D15" s="32" t="inlineStr">
        <is>
          <t>Filing Season 2026: 13 July 2026 to 23 October 2026.</t>
        </is>
      </c>
      <c r="E15" s="31" t="inlineStr">
        <is>
          <t>Administrative penalties for each month the return is late.</t>
        </is>
      </c>
      <c r="F15" s="31" t="inlineStr">
        <is>
          <t>SARS: Filing Season</t>
        </is>
      </c>
    </row>
    <row r="16" ht="27" customHeight="1">
      <c r="A16" s="22" t="inlineStr">
        <is>
          <t>Income tax return, provisional taxpayers</t>
        </is>
      </c>
      <c r="B16" s="24" t="inlineStr">
        <is>
          <t>Provisional taxpayers</t>
        </is>
      </c>
      <c r="C16" s="24" t="inlineStr">
        <is>
          <t>Yearly</t>
        </is>
      </c>
      <c r="D16" s="29" t="inlineStr">
        <is>
          <t>Filing Season 2026: 13 July 2026 to 22 January 2027.</t>
        </is>
      </c>
      <c r="E16" s="24" t="inlineStr">
        <is>
          <t>Administrative penalties for each month the return is late.</t>
        </is>
      </c>
      <c r="F16" s="24" t="inlineStr">
        <is>
          <t>SARS: Filing Season</t>
        </is>
      </c>
    </row>
    <row r="17" ht="27" customHeight="1">
      <c r="A17" s="30" t="inlineStr">
        <is>
          <t>Income tax return, trusts</t>
        </is>
      </c>
      <c r="B17" s="31" t="inlineStr">
        <is>
          <t>Trusts</t>
        </is>
      </c>
      <c r="C17" s="31" t="inlineStr">
        <is>
          <t>Yearly</t>
        </is>
      </c>
      <c r="D17" s="32" t="inlineStr">
        <is>
          <t>Filing Season 2026: 19 September 2026 to 22 January 2027.</t>
        </is>
      </c>
      <c r="E17" s="31" t="inlineStr">
        <is>
          <t>Administrative penalties for each month the return is late.</t>
        </is>
      </c>
      <c r="F17" s="31" t="inlineStr">
        <is>
          <t>SARS: Filing Season</t>
        </is>
      </c>
    </row>
    <row r="18" ht="27" customHeight="1">
      <c r="A18" s="22" t="inlineStr">
        <is>
          <t>EMP501 interim reconciliation</t>
        </is>
      </c>
      <c r="B18" s="24" t="inlineStr">
        <is>
          <t>Every employer with staff on payroll</t>
        </is>
      </c>
      <c r="C18" s="24" t="inlineStr">
        <is>
          <t>Yearly</t>
        </is>
      </c>
      <c r="D18" s="29" t="inlineStr">
        <is>
          <t>Covers 1 March to 31 August. For 2026: submit between 21 September and 31 October 2026.</t>
        </is>
      </c>
      <c r="E18" s="24" t="inlineStr">
        <is>
          <t>Late-submission penalties.</t>
        </is>
      </c>
      <c r="F18" s="24" t="inlineStr">
        <is>
          <t>SARS: Pay As You Earn</t>
        </is>
      </c>
    </row>
    <row r="19" ht="49" customHeight="1">
      <c r="A19" s="30" t="inlineStr">
        <is>
          <t>EMP501 annual reconciliation</t>
        </is>
      </c>
      <c r="B19" s="31" t="inlineStr">
        <is>
          <t>Every employer with staff on payroll</t>
        </is>
      </c>
      <c r="C19" s="31" t="inlineStr">
        <is>
          <t>Yearly</t>
        </is>
      </c>
      <c r="D19" s="32" t="inlineStr">
        <is>
          <t>Covers 1 March to the end of February. For 1 March 2026 to 28 February 2027: submit between 1 April and 31 May 2027. SARS notes these dates are confirmed closer to the time.</t>
        </is>
      </c>
      <c r="E19" s="31" t="inlineStr">
        <is>
          <t>Late-submission penalties.</t>
        </is>
      </c>
      <c r="F19" s="31" t="inlineStr">
        <is>
          <t>SARS: Pay As You Earn</t>
        </is>
      </c>
    </row>
    <row r="20" ht="49" customHeight="1">
      <c r="A20" s="22" t="inlineStr">
        <is>
          <t>CIPC annual return</t>
        </is>
      </c>
      <c r="B20" s="24" t="inlineStr">
        <is>
          <t>Every registered company</t>
        </is>
      </c>
      <c r="C20" s="24" t="inlineStr">
        <is>
          <t>Yearly</t>
        </is>
      </c>
      <c r="D20" s="29" t="inlineStr">
        <is>
          <t>Within 30 business days after the anniversary of the date your company was incorporated.</t>
        </is>
      </c>
      <c r="E20" s="24" t="inlineStr">
        <is>
          <t>If returns are outstanding for two years in a row, CIPC can deregister the company and it stops existing in law.</t>
        </is>
      </c>
      <c r="F20" s="24" t="inlineStr">
        <is>
          <t>CIPC: Annual Returns information guide</t>
        </is>
      </c>
    </row>
    <row r="21" ht="27" customHeight="1">
      <c r="A21" s="30" t="inlineStr">
        <is>
          <t>CIPC annual return, close corporations</t>
        </is>
      </c>
      <c r="B21" s="31" t="inlineStr">
        <is>
          <t>Close corporations</t>
        </is>
      </c>
      <c r="C21" s="31" t="inlineStr">
        <is>
          <t>Yearly</t>
        </is>
      </c>
      <c r="D21" s="32" t="inlineStr">
        <is>
          <t>In the anniversary month of incorporation, and up to the end of the month after it.</t>
        </is>
      </c>
      <c r="E21" s="31" t="inlineStr">
        <is>
          <t>Same as above: deregistration after two years outstanding.</t>
        </is>
      </c>
      <c r="F21" s="31" t="inlineStr">
        <is>
          <t>CIPC: Annual Returns information guide</t>
        </is>
      </c>
    </row>
    <row r="22" ht="38" customHeight="1">
      <c r="A22" s="22" t="inlineStr">
        <is>
          <t>Financial statements with the annual return</t>
        </is>
      </c>
      <c r="B22" s="24" t="inlineStr">
        <is>
          <t>Every registered company</t>
        </is>
      </c>
      <c r="C22" s="24" t="inlineStr">
        <is>
          <t>Yearly</t>
        </is>
      </c>
      <c r="D22" s="29" t="inlineStr">
        <is>
          <t>On the same day you file the annual return: audited statements, independently reviewed statements, or an annual financial supplement.</t>
        </is>
      </c>
      <c r="E22" s="24" t="inlineStr">
        <is>
          <t>The annual return is not accepted as complete.</t>
        </is>
      </c>
      <c r="F22" s="24" t="inlineStr">
        <is>
          <t>CIPC: Annual Returns information guide</t>
        </is>
      </c>
    </row>
    <row r="23"/>
    <row r="24" ht="32" customHeight="1">
      <c r="A24" s="6" t="inlineStr">
        <is>
          <t>Note: A deadline that lands on a weekend or a public holiday moves backwards, to the last business day before it, never forwards. Sundays and public holidays are non business days under section 3 of the Public Holidays Act 36 of 1994, and the payment system treats Saturdays the same way.</t>
        </is>
      </c>
    </row>
    <row r="25" ht="32" customHeight="1">
      <c r="A25" s="6" t="inlineStr">
        <is>
          <t>Note: The filing season dates are the ones SARS published for the 2026 season and are shown exactly as published. SARS confirms the EMP501 annual reconciliation dates closer to the time.</t>
        </is>
      </c>
    </row>
    <row r="26" ht="32" customHeight="1">
      <c r="A26" s="6" t="inlineStr">
        <is>
          <t>Note: Every date in this calendar was checked at the official SARS and CIPC pages on 14 October 2026. Check it again every February, after the Budget, because dates change.</t>
        </is>
      </c>
    </row>
    <row r="27" ht="32" customHeight="1">
      <c r="A27" s="6" t="inlineStr">
        <is>
          <t>Note: rates, thresholds and fees quoted in this template were correct at 10 August 2026. Check the current figures on sars.gov.za before you rely on them.</t>
        </is>
      </c>
    </row>
    <row r="28" ht="32" customHeight="1">
      <c r="A28" s="6" t="inlineStr">
        <is>
          <t>Note: this template is a tool, not financial or legal advice for your particular situation. Speak to your accountant before you act on a number that matters.</t>
        </is>
      </c>
    </row>
  </sheetData>
  <mergeCells count="7">
    <mergeCell ref="A24:F24"/>
    <mergeCell ref="A2:F2"/>
    <mergeCell ref="A28:F28"/>
    <mergeCell ref="A1:F1"/>
    <mergeCell ref="A27:F27"/>
    <mergeCell ref="A26:F26"/>
    <mergeCell ref="A25:F25"/>
  </mergeCells>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75"/>
  <sheetViews>
    <sheetView showGridLines="0" workbookViewId="0">
      <pane ySplit="23" topLeftCell="A24" activePane="bottomLeft" state="frozen"/>
      <selection pane="bottomLeft" activeCell="A1" sqref="A1"/>
    </sheetView>
  </sheetViews>
  <sheetFormatPr baseColWidth="8" defaultRowHeight="15"/>
  <cols>
    <col width="30" customWidth="1" min="1" max="1"/>
    <col width="15" customWidth="1" min="2" max="2"/>
    <col width="13" customWidth="1" min="3" max="3"/>
    <col width="14" customWidth="1" min="4" max="4"/>
    <col width="15" customWidth="1" min="5" max="5"/>
    <col width="20" customWidth="1" min="6" max="6"/>
    <col width="60" customWidth="1" min="7" max="7"/>
  </cols>
  <sheetData>
    <row r="1" ht="26" customHeight="1">
      <c r="A1" s="1" t="inlineStr">
        <is>
          <t>PUBLIC HOLIDAYS</t>
        </is>
      </c>
    </row>
    <row r="2" ht="14" customHeight="1">
      <c r="A2" s="2" t="inlineStr">
        <is>
          <t>The days the banks are shut, which is what decides whether a SARS deadline moves. Edit this table and every due date in this calendar moves with it.</t>
        </is>
      </c>
    </row>
    <row r="3" ht="4" customHeight="1"/>
    <row r="4" ht="15" customHeight="1">
      <c r="A4" s="3" t="inlineStr">
        <is>
          <t>[YOUR COMPANY NAME]</t>
        </is>
      </c>
      <c r="G4" s="4" t="inlineStr">
        <is>
          <t>[ Insert your logo in the space above ]</t>
        </is>
      </c>
    </row>
    <row r="5" ht="15" customHeight="1">
      <c r="A5" s="5" t="inlineStr">
        <is>
          <t>Reg No: [XXXX/XXXXXX/XX]</t>
        </is>
      </c>
      <c r="G5" s="4" t="inlineStr">
        <is>
          <t>VAT No: [4XXXXXXXXX] (if VAT registered)</t>
        </is>
      </c>
    </row>
    <row r="6" ht="15" customHeight="1">
      <c r="A6" s="5" t="inlineStr">
        <is>
          <t>[email@yourbusiness.co.za]</t>
        </is>
      </c>
      <c r="G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WHY THIS TABLE MATTERS</t>
        </is>
      </c>
      <c r="B8" s="7" t="n"/>
      <c r="C8" s="7" t="n"/>
      <c r="D8" s="7" t="n"/>
      <c r="E8" s="7" t="n"/>
      <c r="F8" s="7" t="n"/>
      <c r="G8" s="7" t="n"/>
    </row>
    <row r="9" ht="32" customHeight="1">
      <c r="A9" s="6" t="inlineStr">
        <is>
          <t>Note: Section 3 of the Public Holidays Act 36 of 1994 makes Sundays and public holidays non business days, and the banking and payment system treats them the same way. A SARS deadline landing on one moves backwards, to the last business day before it, never forwards.</t>
        </is>
      </c>
    </row>
    <row r="10" ht="32" customHeight="1">
      <c r="A10" s="6" t="inlineStr">
        <is>
          <t>Note: Section 2(1) of the Act: whenever a public holiday falls on a Sunday, the following Monday is also a public holiday. It applies to every holiday with no carve out, it is automatic, and the Monday is an additional day rather than a substitute, so both days are holidays. The sheet works these Mondays out for you in the last column. The rule can never operate for Good Friday or Family Day, because one is always a Friday and the other always a Monday.</t>
        </is>
      </c>
    </row>
    <row r="11" ht="32" customHeight="1">
      <c r="A11" s="6" t="inlineStr">
        <is>
          <t>Note: Section 2A lets the President declare an additional once off holiday by proclamation. Election days are customarily declared. Those days cannot be known in advance, so add them at the bottom of the table as they are gazetted.</t>
        </is>
      </c>
    </row>
    <row r="12" ht="32" customHeight="1">
      <c r="A12" s="6" t="inlineStr">
        <is>
          <t>Warning: a payment you initiate to SARS on a public holiday will not clear that day, and neither will a debit order go off. The money moves on the next business day, which is why the deadline itself sits on the last business day before the holiday.</t>
        </is>
      </c>
    </row>
    <row r="13" ht="32" customHeight="1">
      <c r="A13" s="6" t="inlineStr">
        <is>
          <t>Note: Two to watch. The Day of Reconciliation, 16 December 2026, is a Wednesday, so anything due that day is due on Tuesday 15 December. New Year's Day 2027 is a Friday, so anything due that day is due on Thursday 31 December 2026.</t>
        </is>
      </c>
    </row>
    <row r="14"/>
    <row r="15" ht="22" customHeight="1">
      <c r="A15" s="7" t="inlineStr">
        <is>
          <t>CHECK A DATE</t>
        </is>
      </c>
      <c r="B15" s="7" t="n"/>
      <c r="C15" s="7" t="n"/>
      <c r="D15" s="7" t="n"/>
      <c r="E15" s="7" t="n"/>
      <c r="F15" s="7" t="n"/>
      <c r="G15" s="7" t="n"/>
    </row>
    <row r="16">
      <c r="A16" s="15" t="inlineStr">
        <is>
          <t>A date you want to check</t>
        </is>
      </c>
      <c r="B16" s="33" t="n"/>
      <c r="C16" s="6" t="inlineStr">
        <is>
          <t>Type any date. Useful before you promise SARS, or your accountant, that something will be in on time.</t>
        </is>
      </c>
    </row>
    <row r="17">
      <c r="A17" s="15" t="inlineStr">
        <is>
          <t>That day is a</t>
        </is>
      </c>
      <c r="B17" s="34">
        <f>IF(CheckDate="","",CheckDate)</f>
        <v/>
      </c>
      <c r="C17" s="16">
        <f>IF(CheckDate="","",IF(AND(WEEKDAY(CheckDate,2)&gt;5,COUNTIF(Holidays,CheckDate)&gt;0),"Weekend and public holiday",IF(WEEKDAY(CheckDate,2)&gt;5,"Weekend",IF(COUNTIF(Holidays,CheckDate)&gt;0,"Public holiday","Business day"))))</f>
        <v/>
      </c>
      <c r="D17" s="17" t="n"/>
      <c r="E17" s="6" t="inlineStr">
        <is>
          <t>Worked out from the table below.</t>
        </is>
      </c>
    </row>
    <row r="18">
      <c r="A18" s="15" t="inlineStr">
        <is>
          <t>Last business day on or before it</t>
        </is>
      </c>
      <c r="B18" s="18">
        <f>IF(CheckDate="","",WORKDAY(CheckDate+1,-1,Holidays))</f>
        <v/>
      </c>
      <c r="C18" s="6" t="inlineStr">
        <is>
          <t>This is the rule SARS applies to a deadline, and the expression every date in this calendar is worked out with.</t>
        </is>
      </c>
    </row>
    <row r="19">
      <c r="A19" s="15" t="inlineStr">
        <is>
          <t>Next business day on or after it</t>
        </is>
      </c>
      <c r="B19" s="18">
        <f>IF(CheckDate="","",WORKDAY(CheckDate-1,1,Holidays))</f>
        <v/>
      </c>
      <c r="C19" s="6" t="inlineStr">
        <is>
          <t>This is when money you send on a non business day actually moves.</t>
        </is>
      </c>
    </row>
    <row r="20" ht="32" customHeight="1">
      <c r="A20" s="20">
        <f>IF(CheckDate="","Type a date above and this line will tell you whether the banks are open.",IF(C17="Business day","That is an ordinary business day. A payment you make will move, and a deadline landing on it does not shift.","That is not a business day. A SARS deadline landing on it moves back to "&amp;TEXT(B18,"DD MMMM YYYY")&amp;", and money you send on the day will only move on "&amp;TEXT(B19,"DD MMMM YYYY")&amp;"."))</f>
        <v/>
      </c>
      <c r="B20" s="17" t="n"/>
      <c r="C20" s="17" t="n"/>
      <c r="D20" s="17" t="n"/>
      <c r="E20" s="17" t="n"/>
      <c r="F20" s="17" t="n"/>
      <c r="G20" s="17" t="n"/>
    </row>
    <row r="21"/>
    <row r="22" ht="22" customHeight="1">
      <c r="A22" s="7" t="inlineStr">
        <is>
          <t>THE TWELVE PUBLIC HOLIDAYS, AND THE DAYS THE ACT ADDS</t>
        </is>
      </c>
      <c r="B22" s="7" t="n"/>
      <c r="C22" s="7" t="n"/>
      <c r="D22" s="7" t="n"/>
      <c r="E22" s="7" t="n"/>
      <c r="F22" s="7" t="n"/>
      <c r="G22" s="7" t="n"/>
    </row>
    <row r="23" ht="34" customHeight="1">
      <c r="A23" s="21" t="inlineStr">
        <is>
          <t>HOLIDAY</t>
        </is>
      </c>
      <c r="B23" s="21" t="inlineStr">
        <is>
          <t>DATE</t>
        </is>
      </c>
      <c r="C23" s="21" t="inlineStr">
        <is>
          <t>DAY</t>
        </is>
      </c>
      <c r="D23" s="21" t="inlineStr">
        <is>
          <t>COUNTS AS A PUBLIC HOLIDAY</t>
        </is>
      </c>
      <c r="E23" s="21" t="inlineStr">
        <is>
          <t>DATE USED</t>
        </is>
      </c>
      <c r="F23" s="21" t="inlineStr">
        <is>
          <t>MONDAY ADDED BY SECTION 2(1)</t>
        </is>
      </c>
      <c r="G23" s="21" t="inlineStr">
        <is>
          <t>NOTES</t>
        </is>
      </c>
    </row>
    <row r="24" ht="19" customHeight="1">
      <c r="A24" s="35" t="inlineStr">
        <is>
          <t>2026</t>
        </is>
      </c>
      <c r="B24" s="35" t="n"/>
      <c r="C24" s="35" t="n"/>
      <c r="D24" s="35" t="n"/>
      <c r="E24" s="35" t="n"/>
      <c r="F24" s="35" t="n"/>
      <c r="G24" s="35" t="n"/>
    </row>
    <row r="25" ht="16" customHeight="1">
      <c r="A25" s="36" t="inlineStr">
        <is>
          <t>New Year's Day</t>
        </is>
      </c>
      <c r="B25" s="37" t="n">
        <v>46023</v>
      </c>
      <c r="C25" s="38">
        <f>IF(B25="","",B25)</f>
        <v/>
      </c>
      <c r="D25" s="27" t="inlineStr">
        <is>
          <t>Yes</t>
        </is>
      </c>
      <c r="E25" s="25">
        <f>IF(D25="Yes",IF(B25="","",B25),"")</f>
        <v/>
      </c>
      <c r="F25" s="25">
        <f>IF(D25&lt;&gt;"Yes","",IF(B25="","",IF(WEEKDAY(B25,2)=7,B25+1,"")))</f>
        <v/>
      </c>
      <c r="G25" s="28" t="n"/>
    </row>
    <row r="26" ht="16" customHeight="1">
      <c r="A26" s="36" t="inlineStr">
        <is>
          <t>Human Rights Day</t>
        </is>
      </c>
      <c r="B26" s="37" t="n">
        <v>46102</v>
      </c>
      <c r="C26" s="38">
        <f>IF(B26="","",B26)</f>
        <v/>
      </c>
      <c r="D26" s="27" t="inlineStr">
        <is>
          <t>Yes</t>
        </is>
      </c>
      <c r="E26" s="25">
        <f>IF(D26="Yes",IF(B26="","",B26),"")</f>
        <v/>
      </c>
      <c r="F26" s="25">
        <f>IF(D26&lt;&gt;"Yes","",IF(B26="","",IF(WEEKDAY(B26,2)=7,B26+1,"")))</f>
        <v/>
      </c>
      <c r="G26" s="28" t="n"/>
    </row>
    <row r="27" ht="27" customHeight="1">
      <c r="A27" s="36" t="inlineStr">
        <is>
          <t>Good Friday</t>
        </is>
      </c>
      <c r="B27" s="37" t="n">
        <v>46115</v>
      </c>
      <c r="C27" s="38">
        <f>IF(B27="","",B27)</f>
        <v/>
      </c>
      <c r="D27" s="27" t="inlineStr">
        <is>
          <t>Yes</t>
        </is>
      </c>
      <c r="E27" s="25">
        <f>IF(D27="Yes",IF(B27="","",B27),"")</f>
        <v/>
      </c>
      <c r="F27" s="25">
        <f>IF(D27&lt;&gt;"Yes","",IF(B27="","",IF(WEEKDAY(B27,2)=7,B27+1,"")))</f>
        <v/>
      </c>
      <c r="G27" s="28" t="inlineStr">
        <is>
          <t>Moves with Easter, which is why this one is typed in rather than worked out. Check it before you rely on a later year.</t>
        </is>
      </c>
    </row>
    <row r="28" ht="27" customHeight="1">
      <c r="A28" s="36" t="inlineStr">
        <is>
          <t>Family Day</t>
        </is>
      </c>
      <c r="B28" s="37" t="n">
        <v>46118</v>
      </c>
      <c r="C28" s="38">
        <f>IF(B28="","",B28)</f>
        <v/>
      </c>
      <c r="D28" s="27" t="inlineStr">
        <is>
          <t>Yes</t>
        </is>
      </c>
      <c r="E28" s="25">
        <f>IF(D28="Yes",IF(B28="","",B28),"")</f>
        <v/>
      </c>
      <c r="F28" s="25">
        <f>IF(D28&lt;&gt;"Yes","",IF(B28="","",IF(WEEKDAY(B28,2)=7,B28+1,"")))</f>
        <v/>
      </c>
      <c r="G28" s="28" t="inlineStr">
        <is>
          <t>Moves with Easter, which is why this one is typed in rather than worked out. Check it before you rely on a later year.</t>
        </is>
      </c>
    </row>
    <row r="29" ht="16" customHeight="1">
      <c r="A29" s="36" t="inlineStr">
        <is>
          <t>Freedom Day</t>
        </is>
      </c>
      <c r="B29" s="37" t="n">
        <v>46139</v>
      </c>
      <c r="C29" s="38">
        <f>IF(B29="","",B29)</f>
        <v/>
      </c>
      <c r="D29" s="27" t="inlineStr">
        <is>
          <t>Yes</t>
        </is>
      </c>
      <c r="E29" s="25">
        <f>IF(D29="Yes",IF(B29="","",B29),"")</f>
        <v/>
      </c>
      <c r="F29" s="25">
        <f>IF(D29&lt;&gt;"Yes","",IF(B29="","",IF(WEEKDAY(B29,2)=7,B29+1,"")))</f>
        <v/>
      </c>
      <c r="G29" s="28" t="n"/>
    </row>
    <row r="30" ht="16" customHeight="1">
      <c r="A30" s="36" t="inlineStr">
        <is>
          <t>Workers' Day</t>
        </is>
      </c>
      <c r="B30" s="37" t="n">
        <v>46143</v>
      </c>
      <c r="C30" s="38">
        <f>IF(B30="","",B30)</f>
        <v/>
      </c>
      <c r="D30" s="27" t="inlineStr">
        <is>
          <t>Yes</t>
        </is>
      </c>
      <c r="E30" s="25">
        <f>IF(D30="Yes",IF(B30="","",B30),"")</f>
        <v/>
      </c>
      <c r="F30" s="25">
        <f>IF(D30&lt;&gt;"Yes","",IF(B30="","",IF(WEEKDAY(B30,2)=7,B30+1,"")))</f>
        <v/>
      </c>
      <c r="G30" s="28" t="n"/>
    </row>
    <row r="31" ht="16" customHeight="1">
      <c r="A31" s="36" t="inlineStr">
        <is>
          <t>Youth Day</t>
        </is>
      </c>
      <c r="B31" s="37" t="n">
        <v>46189</v>
      </c>
      <c r="C31" s="38">
        <f>IF(B31="","",B31)</f>
        <v/>
      </c>
      <c r="D31" s="27" t="inlineStr">
        <is>
          <t>Yes</t>
        </is>
      </c>
      <c r="E31" s="25">
        <f>IF(D31="Yes",IF(B31="","",B31),"")</f>
        <v/>
      </c>
      <c r="F31" s="25">
        <f>IF(D31&lt;&gt;"Yes","",IF(B31="","",IF(WEEKDAY(B31,2)=7,B31+1,"")))</f>
        <v/>
      </c>
      <c r="G31" s="28" t="n"/>
    </row>
    <row r="32" ht="16" customHeight="1">
      <c r="A32" s="36" t="inlineStr">
        <is>
          <t>National Women's Day</t>
        </is>
      </c>
      <c r="B32" s="37" t="n">
        <v>46243</v>
      </c>
      <c r="C32" s="38">
        <f>IF(B32="","",B32)</f>
        <v/>
      </c>
      <c r="D32" s="27" t="inlineStr">
        <is>
          <t>Yes</t>
        </is>
      </c>
      <c r="E32" s="25">
        <f>IF(D32="Yes",IF(B32="","",B32),"")</f>
        <v/>
      </c>
      <c r="F32" s="25">
        <f>IF(D32&lt;&gt;"Yes","",IF(B32="","",IF(WEEKDAY(B32,2)=7,B32+1,"")))</f>
        <v/>
      </c>
      <c r="G32" s="28" t="n"/>
    </row>
    <row r="33" ht="16" customHeight="1">
      <c r="A33" s="36" t="inlineStr">
        <is>
          <t>Heritage Day</t>
        </is>
      </c>
      <c r="B33" s="37" t="n">
        <v>46289</v>
      </c>
      <c r="C33" s="38">
        <f>IF(B33="","",B33)</f>
        <v/>
      </c>
      <c r="D33" s="27" t="inlineStr">
        <is>
          <t>Yes</t>
        </is>
      </c>
      <c r="E33" s="25">
        <f>IF(D33="Yes",IF(B33="","",B33),"")</f>
        <v/>
      </c>
      <c r="F33" s="25">
        <f>IF(D33&lt;&gt;"Yes","",IF(B33="","",IF(WEEKDAY(B33,2)=7,B33+1,"")))</f>
        <v/>
      </c>
      <c r="G33" s="28" t="n"/>
    </row>
    <row r="34" ht="16" customHeight="1">
      <c r="A34" s="36" t="inlineStr">
        <is>
          <t>Day of Reconciliation</t>
        </is>
      </c>
      <c r="B34" s="37" t="n">
        <v>46372</v>
      </c>
      <c r="C34" s="38">
        <f>IF(B34="","",B34)</f>
        <v/>
      </c>
      <c r="D34" s="27" t="inlineStr">
        <is>
          <t>Yes</t>
        </is>
      </c>
      <c r="E34" s="25">
        <f>IF(D34="Yes",IF(B34="","",B34),"")</f>
        <v/>
      </c>
      <c r="F34" s="25">
        <f>IF(D34&lt;&gt;"Yes","",IF(B34="","",IF(WEEKDAY(B34,2)=7,B34+1,"")))</f>
        <v/>
      </c>
      <c r="G34" s="28" t="n"/>
    </row>
    <row r="35" ht="16" customHeight="1">
      <c r="A35" s="36" t="inlineStr">
        <is>
          <t>Christmas Day</t>
        </is>
      </c>
      <c r="B35" s="37" t="n">
        <v>46381</v>
      </c>
      <c r="C35" s="38">
        <f>IF(B35="","",B35)</f>
        <v/>
      </c>
      <c r="D35" s="27" t="inlineStr">
        <is>
          <t>Yes</t>
        </is>
      </c>
      <c r="E35" s="25">
        <f>IF(D35="Yes",IF(B35="","",B35),"")</f>
        <v/>
      </c>
      <c r="F35" s="25">
        <f>IF(D35&lt;&gt;"Yes","",IF(B35="","",IF(WEEKDAY(B35,2)=7,B35+1,"")))</f>
        <v/>
      </c>
      <c r="G35" s="28" t="n"/>
    </row>
    <row r="36" ht="16" customHeight="1">
      <c r="A36" s="36" t="inlineStr">
        <is>
          <t>Day of Goodwill</t>
        </is>
      </c>
      <c r="B36" s="37" t="n">
        <v>46382</v>
      </c>
      <c r="C36" s="38">
        <f>IF(B36="","",B36)</f>
        <v/>
      </c>
      <c r="D36" s="27" t="inlineStr">
        <is>
          <t>Yes</t>
        </is>
      </c>
      <c r="E36" s="25">
        <f>IF(D36="Yes",IF(B36="","",B36),"")</f>
        <v/>
      </c>
      <c r="F36" s="25">
        <f>IF(D36&lt;&gt;"Yes","",IF(B36="","",IF(WEEKDAY(B36,2)=7,B36+1,"")))</f>
        <v/>
      </c>
      <c r="G36" s="28" t="n"/>
    </row>
    <row r="37" ht="38" customHeight="1">
      <c r="A37" s="36" t="inlineStr">
        <is>
          <t>Local government election day</t>
        </is>
      </c>
      <c r="B37" s="37" t="n">
        <v>46330</v>
      </c>
      <c r="C37" s="38">
        <f>IF(B37="","",B37)</f>
        <v/>
      </c>
      <c r="D37" s="27" t="inlineStr">
        <is>
          <t>Yes</t>
        </is>
      </c>
      <c r="E37" s="25">
        <f>IF(D37="Yes",IF(B37="","",B37),"")</f>
        <v/>
      </c>
      <c r="F37" s="25">
        <f>IF(D37&lt;&gt;"Yes","",IF(B37="","",IF(WEEKDAY(B37,2)=7,B37+1,"")))</f>
        <v/>
      </c>
      <c r="G37" s="28" t="inlineStr">
        <is>
          <t>Declared under section 2A by proclamation. Expected, but the proclamation was not confirmed as gazetted when this template was built. Check it and switch this row to No if it was never declared.</t>
        </is>
      </c>
    </row>
    <row r="38" ht="19" customHeight="1">
      <c r="A38" s="35" t="inlineStr">
        <is>
          <t>2027</t>
        </is>
      </c>
      <c r="B38" s="35" t="n"/>
      <c r="C38" s="35" t="n"/>
      <c r="D38" s="35" t="n"/>
      <c r="E38" s="35" t="n"/>
      <c r="F38" s="35" t="n"/>
      <c r="G38" s="35" t="n"/>
    </row>
    <row r="39" ht="16" customHeight="1">
      <c r="A39" s="36" t="inlineStr">
        <is>
          <t>New Year's Day</t>
        </is>
      </c>
      <c r="B39" s="37" t="n">
        <v>46388</v>
      </c>
      <c r="C39" s="38">
        <f>IF(B39="","",B39)</f>
        <v/>
      </c>
      <c r="D39" s="27" t="inlineStr">
        <is>
          <t>Yes</t>
        </is>
      </c>
      <c r="E39" s="25">
        <f>IF(D39="Yes",IF(B39="","",B39),"")</f>
        <v/>
      </c>
      <c r="F39" s="25">
        <f>IF(D39&lt;&gt;"Yes","",IF(B39="","",IF(WEEKDAY(B39,2)=7,B39+1,"")))</f>
        <v/>
      </c>
      <c r="G39" s="28" t="n"/>
    </row>
    <row r="40" ht="16" customHeight="1">
      <c r="A40" s="36" t="inlineStr">
        <is>
          <t>Human Rights Day</t>
        </is>
      </c>
      <c r="B40" s="37" t="n">
        <v>46467</v>
      </c>
      <c r="C40" s="38">
        <f>IF(B40="","",B40)</f>
        <v/>
      </c>
      <c r="D40" s="27" t="inlineStr">
        <is>
          <t>Yes</t>
        </is>
      </c>
      <c r="E40" s="25">
        <f>IF(D40="Yes",IF(B40="","",B40),"")</f>
        <v/>
      </c>
      <c r="F40" s="25">
        <f>IF(D40&lt;&gt;"Yes","",IF(B40="","",IF(WEEKDAY(B40,2)=7,B40+1,"")))</f>
        <v/>
      </c>
      <c r="G40" s="28" t="n"/>
    </row>
    <row r="41" ht="27" customHeight="1">
      <c r="A41" s="36" t="inlineStr">
        <is>
          <t>Good Friday</t>
        </is>
      </c>
      <c r="B41" s="37" t="n">
        <v>46472</v>
      </c>
      <c r="C41" s="38">
        <f>IF(B41="","",B41)</f>
        <v/>
      </c>
      <c r="D41" s="27" t="inlineStr">
        <is>
          <t>Yes</t>
        </is>
      </c>
      <c r="E41" s="25">
        <f>IF(D41="Yes",IF(B41="","",B41),"")</f>
        <v/>
      </c>
      <c r="F41" s="25">
        <f>IF(D41&lt;&gt;"Yes","",IF(B41="","",IF(WEEKDAY(B41,2)=7,B41+1,"")))</f>
        <v/>
      </c>
      <c r="G41" s="28" t="inlineStr">
        <is>
          <t>Moves with Easter, which is why this one is typed in rather than worked out. Check it before you rely on a later year.</t>
        </is>
      </c>
    </row>
    <row r="42" ht="27" customHeight="1">
      <c r="A42" s="36" t="inlineStr">
        <is>
          <t>Family Day</t>
        </is>
      </c>
      <c r="B42" s="37" t="n">
        <v>46475</v>
      </c>
      <c r="C42" s="38">
        <f>IF(B42="","",B42)</f>
        <v/>
      </c>
      <c r="D42" s="27" t="inlineStr">
        <is>
          <t>Yes</t>
        </is>
      </c>
      <c r="E42" s="25">
        <f>IF(D42="Yes",IF(B42="","",B42),"")</f>
        <v/>
      </c>
      <c r="F42" s="25">
        <f>IF(D42&lt;&gt;"Yes","",IF(B42="","",IF(WEEKDAY(B42,2)=7,B42+1,"")))</f>
        <v/>
      </c>
      <c r="G42" s="28" t="inlineStr">
        <is>
          <t>Moves with Easter, which is why this one is typed in rather than worked out. Check it before you rely on a later year.</t>
        </is>
      </c>
    </row>
    <row r="43" ht="16" customHeight="1">
      <c r="A43" s="36" t="inlineStr">
        <is>
          <t>Freedom Day</t>
        </is>
      </c>
      <c r="B43" s="37" t="n">
        <v>46504</v>
      </c>
      <c r="C43" s="38">
        <f>IF(B43="","",B43)</f>
        <v/>
      </c>
      <c r="D43" s="27" t="inlineStr">
        <is>
          <t>Yes</t>
        </is>
      </c>
      <c r="E43" s="25">
        <f>IF(D43="Yes",IF(B43="","",B43),"")</f>
        <v/>
      </c>
      <c r="F43" s="25">
        <f>IF(D43&lt;&gt;"Yes","",IF(B43="","",IF(WEEKDAY(B43,2)=7,B43+1,"")))</f>
        <v/>
      </c>
      <c r="G43" s="28" t="n"/>
    </row>
    <row r="44" ht="16" customHeight="1">
      <c r="A44" s="36" t="inlineStr">
        <is>
          <t>Workers' Day</t>
        </is>
      </c>
      <c r="B44" s="37" t="n">
        <v>46508</v>
      </c>
      <c r="C44" s="38">
        <f>IF(B44="","",B44)</f>
        <v/>
      </c>
      <c r="D44" s="27" t="inlineStr">
        <is>
          <t>Yes</t>
        </is>
      </c>
      <c r="E44" s="25">
        <f>IF(D44="Yes",IF(B44="","",B44),"")</f>
        <v/>
      </c>
      <c r="F44" s="25">
        <f>IF(D44&lt;&gt;"Yes","",IF(B44="","",IF(WEEKDAY(B44,2)=7,B44+1,"")))</f>
        <v/>
      </c>
      <c r="G44" s="28" t="n"/>
    </row>
    <row r="45" ht="16" customHeight="1">
      <c r="A45" s="36" t="inlineStr">
        <is>
          <t>Youth Day</t>
        </is>
      </c>
      <c r="B45" s="37" t="n">
        <v>46554</v>
      </c>
      <c r="C45" s="38">
        <f>IF(B45="","",B45)</f>
        <v/>
      </c>
      <c r="D45" s="27" t="inlineStr">
        <is>
          <t>Yes</t>
        </is>
      </c>
      <c r="E45" s="25">
        <f>IF(D45="Yes",IF(B45="","",B45),"")</f>
        <v/>
      </c>
      <c r="F45" s="25">
        <f>IF(D45&lt;&gt;"Yes","",IF(B45="","",IF(WEEKDAY(B45,2)=7,B45+1,"")))</f>
        <v/>
      </c>
      <c r="G45" s="28" t="n"/>
    </row>
    <row r="46" ht="16" customHeight="1">
      <c r="A46" s="36" t="inlineStr">
        <is>
          <t>National Women's Day</t>
        </is>
      </c>
      <c r="B46" s="37" t="n">
        <v>46608</v>
      </c>
      <c r="C46" s="38">
        <f>IF(B46="","",B46)</f>
        <v/>
      </c>
      <c r="D46" s="27" t="inlineStr">
        <is>
          <t>Yes</t>
        </is>
      </c>
      <c r="E46" s="25">
        <f>IF(D46="Yes",IF(B46="","",B46),"")</f>
        <v/>
      </c>
      <c r="F46" s="25">
        <f>IF(D46&lt;&gt;"Yes","",IF(B46="","",IF(WEEKDAY(B46,2)=7,B46+1,"")))</f>
        <v/>
      </c>
      <c r="G46" s="28" t="n"/>
    </row>
    <row r="47" ht="16" customHeight="1">
      <c r="A47" s="36" t="inlineStr">
        <is>
          <t>Heritage Day</t>
        </is>
      </c>
      <c r="B47" s="37" t="n">
        <v>46654</v>
      </c>
      <c r="C47" s="38">
        <f>IF(B47="","",B47)</f>
        <v/>
      </c>
      <c r="D47" s="27" t="inlineStr">
        <is>
          <t>Yes</t>
        </is>
      </c>
      <c r="E47" s="25">
        <f>IF(D47="Yes",IF(B47="","",B47),"")</f>
        <v/>
      </c>
      <c r="F47" s="25">
        <f>IF(D47&lt;&gt;"Yes","",IF(B47="","",IF(WEEKDAY(B47,2)=7,B47+1,"")))</f>
        <v/>
      </c>
      <c r="G47" s="28" t="n"/>
    </row>
    <row r="48" ht="16" customHeight="1">
      <c r="A48" s="36" t="inlineStr">
        <is>
          <t>Day of Reconciliation</t>
        </is>
      </c>
      <c r="B48" s="37" t="n">
        <v>46737</v>
      </c>
      <c r="C48" s="38">
        <f>IF(B48="","",B48)</f>
        <v/>
      </c>
      <c r="D48" s="27" t="inlineStr">
        <is>
          <t>Yes</t>
        </is>
      </c>
      <c r="E48" s="25">
        <f>IF(D48="Yes",IF(B48="","",B48),"")</f>
        <v/>
      </c>
      <c r="F48" s="25">
        <f>IF(D48&lt;&gt;"Yes","",IF(B48="","",IF(WEEKDAY(B48,2)=7,B48+1,"")))</f>
        <v/>
      </c>
      <c r="G48" s="28" t="n"/>
    </row>
    <row r="49" ht="16" customHeight="1">
      <c r="A49" s="36" t="inlineStr">
        <is>
          <t>Christmas Day</t>
        </is>
      </c>
      <c r="B49" s="37" t="n">
        <v>46746</v>
      </c>
      <c r="C49" s="38">
        <f>IF(B49="","",B49)</f>
        <v/>
      </c>
      <c r="D49" s="27" t="inlineStr">
        <is>
          <t>Yes</t>
        </is>
      </c>
      <c r="E49" s="25">
        <f>IF(D49="Yes",IF(B49="","",B49),"")</f>
        <v/>
      </c>
      <c r="F49" s="25">
        <f>IF(D49&lt;&gt;"Yes","",IF(B49="","",IF(WEEKDAY(B49,2)=7,B49+1,"")))</f>
        <v/>
      </c>
      <c r="G49" s="28" t="n"/>
    </row>
    <row r="50" ht="16" customHeight="1">
      <c r="A50" s="36" t="inlineStr">
        <is>
          <t>Day of Goodwill</t>
        </is>
      </c>
      <c r="B50" s="37" t="n">
        <v>46747</v>
      </c>
      <c r="C50" s="38">
        <f>IF(B50="","",B50)</f>
        <v/>
      </c>
      <c r="D50" s="27" t="inlineStr">
        <is>
          <t>Yes</t>
        </is>
      </c>
      <c r="E50" s="25">
        <f>IF(D50="Yes",IF(B50="","",B50),"")</f>
        <v/>
      </c>
      <c r="F50" s="25">
        <f>IF(D50&lt;&gt;"Yes","",IF(B50="","",IF(WEEKDAY(B50,2)=7,B50+1,"")))</f>
        <v/>
      </c>
      <c r="G50" s="28" t="n"/>
    </row>
    <row r="51" ht="19" customHeight="1">
      <c r="A51" s="35" t="inlineStr">
        <is>
          <t>2028</t>
        </is>
      </c>
      <c r="B51" s="35" t="n"/>
      <c r="C51" s="35" t="n"/>
      <c r="D51" s="35" t="n"/>
      <c r="E51" s="35" t="n"/>
      <c r="F51" s="35" t="n"/>
      <c r="G51" s="35" t="n"/>
    </row>
    <row r="52" ht="16" customHeight="1">
      <c r="A52" s="36" t="inlineStr">
        <is>
          <t>New Year's Day</t>
        </is>
      </c>
      <c r="B52" s="37" t="n">
        <v>46753</v>
      </c>
      <c r="C52" s="38">
        <f>IF(B52="","",B52)</f>
        <v/>
      </c>
      <c r="D52" s="27" t="inlineStr">
        <is>
          <t>Yes</t>
        </is>
      </c>
      <c r="E52" s="25">
        <f>IF(D52="Yes",IF(B52="","",B52),"")</f>
        <v/>
      </c>
      <c r="F52" s="25">
        <f>IF(D52&lt;&gt;"Yes","",IF(B52="","",IF(WEEKDAY(B52,2)=7,B52+1,"")))</f>
        <v/>
      </c>
      <c r="G52" s="28" t="n"/>
    </row>
    <row r="53" ht="16" customHeight="1">
      <c r="A53" s="36" t="inlineStr">
        <is>
          <t>Human Rights Day</t>
        </is>
      </c>
      <c r="B53" s="37" t="n">
        <v>46833</v>
      </c>
      <c r="C53" s="38">
        <f>IF(B53="","",B53)</f>
        <v/>
      </c>
      <c r="D53" s="27" t="inlineStr">
        <is>
          <t>Yes</t>
        </is>
      </c>
      <c r="E53" s="25">
        <f>IF(D53="Yes",IF(B53="","",B53),"")</f>
        <v/>
      </c>
      <c r="F53" s="25">
        <f>IF(D53&lt;&gt;"Yes","",IF(B53="","",IF(WEEKDAY(B53,2)=7,B53+1,"")))</f>
        <v/>
      </c>
      <c r="G53" s="28" t="n"/>
    </row>
    <row r="54" ht="27" customHeight="1">
      <c r="A54" s="36" t="inlineStr">
        <is>
          <t>Good Friday</t>
        </is>
      </c>
      <c r="B54" s="37" t="n">
        <v>46857</v>
      </c>
      <c r="C54" s="38">
        <f>IF(B54="","",B54)</f>
        <v/>
      </c>
      <c r="D54" s="27" t="inlineStr">
        <is>
          <t>Yes</t>
        </is>
      </c>
      <c r="E54" s="25">
        <f>IF(D54="Yes",IF(B54="","",B54),"")</f>
        <v/>
      </c>
      <c r="F54" s="25">
        <f>IF(D54&lt;&gt;"Yes","",IF(B54="","",IF(WEEKDAY(B54,2)=7,B54+1,"")))</f>
        <v/>
      </c>
      <c r="G54" s="28" t="inlineStr">
        <is>
          <t>Moves with Easter, which is why this one is typed in rather than worked out. Check it before you rely on a later year.</t>
        </is>
      </c>
    </row>
    <row r="55" ht="27" customHeight="1">
      <c r="A55" s="36" t="inlineStr">
        <is>
          <t>Family Day</t>
        </is>
      </c>
      <c r="B55" s="37" t="n">
        <v>46860</v>
      </c>
      <c r="C55" s="38">
        <f>IF(B55="","",B55)</f>
        <v/>
      </c>
      <c r="D55" s="27" t="inlineStr">
        <is>
          <t>Yes</t>
        </is>
      </c>
      <c r="E55" s="25">
        <f>IF(D55="Yes",IF(B55="","",B55),"")</f>
        <v/>
      </c>
      <c r="F55" s="25">
        <f>IF(D55&lt;&gt;"Yes","",IF(B55="","",IF(WEEKDAY(B55,2)=7,B55+1,"")))</f>
        <v/>
      </c>
      <c r="G55" s="28" t="inlineStr">
        <is>
          <t>Moves with Easter, which is why this one is typed in rather than worked out. Check it before you rely on a later year.</t>
        </is>
      </c>
    </row>
    <row r="56" ht="16" customHeight="1">
      <c r="A56" s="36" t="inlineStr">
        <is>
          <t>Freedom Day</t>
        </is>
      </c>
      <c r="B56" s="37" t="n">
        <v>46870</v>
      </c>
      <c r="C56" s="38">
        <f>IF(B56="","",B56)</f>
        <v/>
      </c>
      <c r="D56" s="27" t="inlineStr">
        <is>
          <t>Yes</t>
        </is>
      </c>
      <c r="E56" s="25">
        <f>IF(D56="Yes",IF(B56="","",B56),"")</f>
        <v/>
      </c>
      <c r="F56" s="25">
        <f>IF(D56&lt;&gt;"Yes","",IF(B56="","",IF(WEEKDAY(B56,2)=7,B56+1,"")))</f>
        <v/>
      </c>
      <c r="G56" s="28" t="n"/>
    </row>
    <row r="57" ht="16" customHeight="1">
      <c r="A57" s="36" t="inlineStr">
        <is>
          <t>Workers' Day</t>
        </is>
      </c>
      <c r="B57" s="37" t="n">
        <v>46874</v>
      </c>
      <c r="C57" s="38">
        <f>IF(B57="","",B57)</f>
        <v/>
      </c>
      <c r="D57" s="27" t="inlineStr">
        <is>
          <t>Yes</t>
        </is>
      </c>
      <c r="E57" s="25">
        <f>IF(D57="Yes",IF(B57="","",B57),"")</f>
        <v/>
      </c>
      <c r="F57" s="25">
        <f>IF(D57&lt;&gt;"Yes","",IF(B57="","",IF(WEEKDAY(B57,2)=7,B57+1,"")))</f>
        <v/>
      </c>
      <c r="G57" s="28" t="n"/>
    </row>
    <row r="58" ht="16" customHeight="1">
      <c r="A58" s="36" t="inlineStr">
        <is>
          <t>Youth Day</t>
        </is>
      </c>
      <c r="B58" s="37" t="n">
        <v>46920</v>
      </c>
      <c r="C58" s="38">
        <f>IF(B58="","",B58)</f>
        <v/>
      </c>
      <c r="D58" s="27" t="inlineStr">
        <is>
          <t>Yes</t>
        </is>
      </c>
      <c r="E58" s="25">
        <f>IF(D58="Yes",IF(B58="","",B58),"")</f>
        <v/>
      </c>
      <c r="F58" s="25">
        <f>IF(D58&lt;&gt;"Yes","",IF(B58="","",IF(WEEKDAY(B58,2)=7,B58+1,"")))</f>
        <v/>
      </c>
      <c r="G58" s="28" t="n"/>
    </row>
    <row r="59" ht="16" customHeight="1">
      <c r="A59" s="36" t="inlineStr">
        <is>
          <t>National Women's Day</t>
        </is>
      </c>
      <c r="B59" s="37" t="n">
        <v>46974</v>
      </c>
      <c r="C59" s="38">
        <f>IF(B59="","",B59)</f>
        <v/>
      </c>
      <c r="D59" s="27" t="inlineStr">
        <is>
          <t>Yes</t>
        </is>
      </c>
      <c r="E59" s="25">
        <f>IF(D59="Yes",IF(B59="","",B59),"")</f>
        <v/>
      </c>
      <c r="F59" s="25">
        <f>IF(D59&lt;&gt;"Yes","",IF(B59="","",IF(WEEKDAY(B59,2)=7,B59+1,"")))</f>
        <v/>
      </c>
      <c r="G59" s="28" t="n"/>
    </row>
    <row r="60" ht="16" customHeight="1">
      <c r="A60" s="36" t="inlineStr">
        <is>
          <t>Heritage Day</t>
        </is>
      </c>
      <c r="B60" s="37" t="n">
        <v>47020</v>
      </c>
      <c r="C60" s="38">
        <f>IF(B60="","",B60)</f>
        <v/>
      </c>
      <c r="D60" s="27" t="inlineStr">
        <is>
          <t>Yes</t>
        </is>
      </c>
      <c r="E60" s="25">
        <f>IF(D60="Yes",IF(B60="","",B60),"")</f>
        <v/>
      </c>
      <c r="F60" s="25">
        <f>IF(D60&lt;&gt;"Yes","",IF(B60="","",IF(WEEKDAY(B60,2)=7,B60+1,"")))</f>
        <v/>
      </c>
      <c r="G60" s="28" t="n"/>
    </row>
    <row r="61" ht="16" customHeight="1">
      <c r="A61" s="36" t="inlineStr">
        <is>
          <t>Day of Reconciliation</t>
        </is>
      </c>
      <c r="B61" s="37" t="n">
        <v>47103</v>
      </c>
      <c r="C61" s="38">
        <f>IF(B61="","",B61)</f>
        <v/>
      </c>
      <c r="D61" s="27" t="inlineStr">
        <is>
          <t>Yes</t>
        </is>
      </c>
      <c r="E61" s="25">
        <f>IF(D61="Yes",IF(B61="","",B61),"")</f>
        <v/>
      </c>
      <c r="F61" s="25">
        <f>IF(D61&lt;&gt;"Yes","",IF(B61="","",IF(WEEKDAY(B61,2)=7,B61+1,"")))</f>
        <v/>
      </c>
      <c r="G61" s="28" t="n"/>
    </row>
    <row r="62" ht="16" customHeight="1">
      <c r="A62" s="36" t="inlineStr">
        <is>
          <t>Christmas Day</t>
        </is>
      </c>
      <c r="B62" s="37" t="n">
        <v>47112</v>
      </c>
      <c r="C62" s="38">
        <f>IF(B62="","",B62)</f>
        <v/>
      </c>
      <c r="D62" s="27" t="inlineStr">
        <is>
          <t>Yes</t>
        </is>
      </c>
      <c r="E62" s="25">
        <f>IF(D62="Yes",IF(B62="","",B62),"")</f>
        <v/>
      </c>
      <c r="F62" s="25">
        <f>IF(D62&lt;&gt;"Yes","",IF(B62="","",IF(WEEKDAY(B62,2)=7,B62+1,"")))</f>
        <v/>
      </c>
      <c r="G62" s="28" t="n"/>
    </row>
    <row r="63" ht="16" customHeight="1">
      <c r="A63" s="36" t="inlineStr">
        <is>
          <t>Day of Goodwill</t>
        </is>
      </c>
      <c r="B63" s="37" t="n">
        <v>47113</v>
      </c>
      <c r="C63" s="38">
        <f>IF(B63="","",B63)</f>
        <v/>
      </c>
      <c r="D63" s="27" t="inlineStr">
        <is>
          <t>Yes</t>
        </is>
      </c>
      <c r="E63" s="25">
        <f>IF(D63="Yes",IF(B63="","",B63),"")</f>
        <v/>
      </c>
      <c r="F63" s="25">
        <f>IF(D63&lt;&gt;"Yes","",IF(B63="","",IF(WEEKDAY(B63,2)=7,B63+1,"")))</f>
        <v/>
      </c>
      <c r="G63" s="28" t="n"/>
    </row>
    <row r="64" ht="19" customHeight="1">
      <c r="A64" s="35" t="inlineStr">
        <is>
          <t>EXTRA DAYS DECLARED BY THE PRESIDENT UNDER SECTION 2A</t>
        </is>
      </c>
      <c r="B64" s="35" t="n"/>
      <c r="C64" s="35" t="n"/>
      <c r="D64" s="35" t="n"/>
      <c r="E64" s="35" t="n"/>
      <c r="F64" s="35" t="n"/>
      <c r="G64" s="35" t="n"/>
    </row>
    <row r="65" ht="16" customHeight="1">
      <c r="A65" s="36" t="n"/>
      <c r="B65" s="37" t="n"/>
      <c r="C65" s="38">
        <f>IF(B65="","",B65)</f>
        <v/>
      </c>
      <c r="D65" s="27" t="inlineStr">
        <is>
          <t>Yes</t>
        </is>
      </c>
      <c r="E65" s="25">
        <f>IF(D65="Yes",IF(B65="","",B65),"")</f>
        <v/>
      </c>
      <c r="F65" s="25">
        <f>IF(D65&lt;&gt;"Yes","",IF(B65="","",IF(WEEKDAY(B65,2)=7,B65+1,"")))</f>
        <v/>
      </c>
      <c r="G65" s="28" t="n"/>
    </row>
    <row r="66" ht="16" customHeight="1">
      <c r="A66" s="36" t="n"/>
      <c r="B66" s="37" t="n"/>
      <c r="C66" s="38">
        <f>IF(B66="","",B66)</f>
        <v/>
      </c>
      <c r="D66" s="27" t="inlineStr">
        <is>
          <t>Yes</t>
        </is>
      </c>
      <c r="E66" s="25">
        <f>IF(D66="Yes",IF(B66="","",B66),"")</f>
        <v/>
      </c>
      <c r="F66" s="25">
        <f>IF(D66&lt;&gt;"Yes","",IF(B66="","",IF(WEEKDAY(B66,2)=7,B66+1,"")))</f>
        <v/>
      </c>
      <c r="G66" s="28" t="n"/>
    </row>
    <row r="67" ht="16" customHeight="1">
      <c r="A67" s="36" t="n"/>
      <c r="B67" s="37" t="n"/>
      <c r="C67" s="38">
        <f>IF(B67="","",B67)</f>
        <v/>
      </c>
      <c r="D67" s="27" t="inlineStr">
        <is>
          <t>Yes</t>
        </is>
      </c>
      <c r="E67" s="25">
        <f>IF(D67="Yes",IF(B67="","",B67),"")</f>
        <v/>
      </c>
      <c r="F67" s="25">
        <f>IF(D67&lt;&gt;"Yes","",IF(B67="","",IF(WEEKDAY(B67,2)=7,B67+1,"")))</f>
        <v/>
      </c>
      <c r="G67" s="28" t="n"/>
    </row>
    <row r="68" ht="16" customHeight="1">
      <c r="A68" s="36" t="n"/>
      <c r="B68" s="37" t="n"/>
      <c r="C68" s="38">
        <f>IF(B68="","",B68)</f>
        <v/>
      </c>
      <c r="D68" s="27" t="inlineStr">
        <is>
          <t>Yes</t>
        </is>
      </c>
      <c r="E68" s="25">
        <f>IF(D68="Yes",IF(B68="","",B68),"")</f>
        <v/>
      </c>
      <c r="F68" s="25">
        <f>IF(D68&lt;&gt;"Yes","",IF(B68="","",IF(WEEKDAY(B68,2)=7,B68+1,"")))</f>
        <v/>
      </c>
      <c r="G68" s="28" t="n"/>
    </row>
    <row r="69"/>
    <row r="70" ht="26" customHeight="1">
      <c r="A70" s="6" t="inlineStr">
        <is>
          <t>Note: Ten of the twelve are on fixed dates and never move. Only Good Friday and Family Day move, because they follow Easter.</t>
        </is>
      </c>
    </row>
    <row r="71" ht="26" customHeight="1">
      <c r="A71" s="6" t="inlineStr">
        <is>
          <t>Note: A row switched to No drops out of every calculation in this calendar immediately. Use it for a proclaimed day that was never gazetted, not for a day you would rather ignore.</t>
        </is>
      </c>
    </row>
    <row r="72" ht="26" customHeight="1">
      <c r="A72" s="6" t="inlineStr">
        <is>
          <t>Note: The dates are typed rather than worked out, so this table still works in 2029 and beyond. Add the next year the same way, and the Monday column will fill itself in.</t>
        </is>
      </c>
    </row>
    <row r="73" ht="26" customHeight="1">
      <c r="A73" s="6" t="inlineStr">
        <is>
          <t>Note: This is the same table, with the same rules, as the one in the thirteen week cash flow forecast. The two templates work out a SARS deadline the same way, so they cannot disagree with each other.</t>
        </is>
      </c>
    </row>
    <row r="74" ht="26" customHeight="1">
      <c r="A74" s="6" t="inlineStr">
        <is>
          <t>Note: rates, thresholds and fees quoted in this template were correct at 10 August 2026. Check the current figures on sars.gov.za before you rely on them.</t>
        </is>
      </c>
    </row>
    <row r="75" ht="26" customHeight="1">
      <c r="A75" s="6" t="inlineStr">
        <is>
          <t>Note: this template is a tool, not financial or legal advice for your particular situation. Speak to your accountant before you act on a number that matters.</t>
        </is>
      </c>
    </row>
  </sheetData>
  <mergeCells count="20">
    <mergeCell ref="A20:G20"/>
    <mergeCell ref="A72:G72"/>
    <mergeCell ref="A10:G10"/>
    <mergeCell ref="A13:G13"/>
    <mergeCell ref="A9:G9"/>
    <mergeCell ref="C16:G16"/>
    <mergeCell ref="A73:G73"/>
    <mergeCell ref="A11:G11"/>
    <mergeCell ref="A1:G1"/>
    <mergeCell ref="A70:G70"/>
    <mergeCell ref="A7:G7"/>
    <mergeCell ref="C17:D17"/>
    <mergeCell ref="A75:G75"/>
    <mergeCell ref="A74:G74"/>
    <mergeCell ref="A12:G12"/>
    <mergeCell ref="E17:G17"/>
    <mergeCell ref="A2:G2"/>
    <mergeCell ref="C19:G19"/>
    <mergeCell ref="A71:G71"/>
    <mergeCell ref="C18:G18"/>
  </mergeCells>
  <conditionalFormatting sqref="C24:C68">
    <cfRule type="expression" priority="1" dxfId="1" stopIfTrue="0">
      <formula>AND(ISNUMBER(C24),WEEKDAY(C24,2)=7)</formula>
    </cfRule>
  </conditionalFormatting>
  <conditionalFormatting sqref="F24:F68">
    <cfRule type="expression" priority="2" dxfId="1" stopIfTrue="0">
      <formula>ISNUMBER(F24)</formula>
    </cfRule>
  </conditionalFormatting>
  <conditionalFormatting sqref="D24:D68">
    <cfRule type="expression" priority="3" dxfId="0" stopIfTrue="1">
      <formula>D24="No"</formula>
    </cfRule>
    <cfRule type="expression" priority="4" dxfId="2" stopIfTrue="0">
      <formula>D24="Yes"</formula>
    </cfRule>
  </conditionalFormatting>
  <conditionalFormatting sqref="C17">
    <cfRule type="expression" priority="5" dxfId="2" stopIfTrue="1">
      <formula>C17="Business day"</formula>
    </cfRule>
    <cfRule type="expression" priority="6" dxfId="0" stopIfTrue="0">
      <formula>C17&lt;&gt;""</formula>
    </cfRule>
  </conditionalFormatting>
  <dataValidations count="1">
    <dataValidation sqref="D24:D68" showDropDown="0" showInputMessage="0" showErrorMessage="0" allowBlank="1" type="list">
      <formula1>"Yes,No"</formula1>
    </dataValidation>
  </dataValidations>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B20"/>
  <sheetViews>
    <sheetView showGridLines="0" workbookViewId="0">
      <pane ySplit="9" topLeftCell="A10" activePane="bottomLeft" state="frozen"/>
      <selection pane="bottomLeft" activeCell="A1" sqref="A1"/>
    </sheetView>
  </sheetViews>
  <sheetFormatPr baseColWidth="8" defaultRowHeight="15"/>
  <cols>
    <col width="44" customWidth="1" min="1" max="1"/>
    <col width="92" customWidth="1" min="2" max="2"/>
  </cols>
  <sheetData>
    <row r="1" ht="26" customHeight="1">
      <c r="A1" s="1" t="inlineStr">
        <is>
          <t>SOURCES</t>
        </is>
      </c>
    </row>
    <row r="2" ht="14" customHeight="1">
      <c r="A2" s="2" t="inlineStr">
        <is>
          <t>Every date in this calendar was checked against these pages on 14 October 2026.</t>
        </is>
      </c>
    </row>
    <row r="3" ht="4" customHeight="1"/>
    <row r="4" ht="15" customHeight="1">
      <c r="A4" s="3" t="inlineStr">
        <is>
          <t>[YOUR COMPANY NAME]</t>
        </is>
      </c>
      <c r="B4" s="4" t="inlineStr">
        <is>
          <t>[ Insert your logo in the space above ]</t>
        </is>
      </c>
    </row>
    <row r="5" ht="15" customHeight="1">
      <c r="A5" s="5" t="inlineStr">
        <is>
          <t>Reg No: [XXXX/XXXXXX/XX]</t>
        </is>
      </c>
      <c r="B5" s="4" t="inlineStr">
        <is>
          <t>VAT No: [4XXXXXXXXX] (if VAT registered)</t>
        </is>
      </c>
    </row>
    <row r="6" ht="15" customHeight="1">
      <c r="A6" s="5" t="inlineStr">
        <is>
          <t>[email@yourbusiness.co.za]</t>
        </is>
      </c>
      <c r="B6" s="4" t="inlineStr">
        <is>
          <t>[+27 XX XXX XXXX]</t>
        </is>
      </c>
    </row>
    <row r="7"/>
    <row r="8" ht="22" customHeight="1">
      <c r="A8" s="7" t="inlineStr">
        <is>
          <t>WHERE EACH DATE COMES FROM</t>
        </is>
      </c>
      <c r="B8" s="7" t="n"/>
    </row>
    <row r="9" ht="22" customHeight="1">
      <c r="A9" s="21" t="inlineStr">
        <is>
          <t>SOURCE</t>
        </is>
      </c>
      <c r="B9" s="21" t="inlineStr">
        <is>
          <t>PAGE</t>
        </is>
      </c>
    </row>
    <row r="10" ht="18" customHeight="1">
      <c r="A10" s="39" t="inlineStr">
        <is>
          <t>SARS: Filing Season</t>
        </is>
      </c>
      <c r="B10" s="40" t="inlineStr">
        <is>
          <t>https://www.sars.gov.za/types-of-tax/personal-income-tax/filing-season/</t>
        </is>
      </c>
    </row>
    <row r="11" ht="18" customHeight="1">
      <c r="A11" s="39" t="inlineStr">
        <is>
          <t>SARS: Provisional Tax</t>
        </is>
      </c>
      <c r="B11" s="40" t="inlineStr">
        <is>
          <t>https://www.sars.gov.za/types-of-tax/provisional-tax/</t>
        </is>
      </c>
    </row>
    <row r="12" ht="18" customHeight="1">
      <c r="A12" s="39" t="inlineStr">
        <is>
          <t>SARS: Pay As You Earn</t>
        </is>
      </c>
      <c r="B12" s="40" t="inlineStr">
        <is>
          <t>https://www.sars.gov.za/types-of-tax/pay-as-you-earn/</t>
        </is>
      </c>
    </row>
    <row r="13" ht="18" customHeight="1">
      <c r="A13" s="39" t="inlineStr">
        <is>
          <t>SARS: Obligations of a VAT vendor</t>
        </is>
      </c>
      <c r="B13" s="40" t="inlineStr">
        <is>
          <t>https://www.sars.gov.za/types-of-tax/value-added-tax/obligations-of-a-vat-vendor/</t>
        </is>
      </c>
    </row>
    <row r="14" ht="18" customHeight="1">
      <c r="A14" s="39" t="inlineStr">
        <is>
          <t>CIPC: Annual Returns information guide</t>
        </is>
      </c>
      <c r="B14" s="40" t="inlineStr">
        <is>
          <t>https://www.cipc.co.za/wp-content/uploads/2022/02/Info_Guide_Annual_returns_V1.4.pdf</t>
        </is>
      </c>
    </row>
    <row r="15"/>
    <row r="16" ht="30" customHeight="1">
      <c r="A16" s="6" t="inlineStr">
        <is>
          <t>Note: Review this calendar every February, after the Budget.</t>
        </is>
      </c>
    </row>
    <row r="17" ht="30" customHeight="1">
      <c r="A17" s="6" t="inlineStr">
        <is>
          <t>Note: SARS confirms the EMP501 annual reconciliation dates closer to the time, and Filing Season dates change every year. Check both before relying on them.</t>
        </is>
      </c>
    </row>
    <row r="18" ht="30" customHeight="1">
      <c r="A18" s="6" t="inlineStr">
        <is>
          <t>Note: The public holiday table in this workbook is the same one, with the same rules, as the table in the thirteen week cash flow forecast, so the two templates work out a SARS deadline identically.</t>
        </is>
      </c>
    </row>
    <row r="19" ht="30" customHeight="1">
      <c r="A19" s="6" t="inlineStr">
        <is>
          <t>Note: rates, thresholds and fees quoted in this template were correct at 10 August 2026. Check the current figures on sars.gov.za before you rely on them.</t>
        </is>
      </c>
    </row>
    <row r="20" ht="30" customHeight="1">
      <c r="A20" s="6" t="inlineStr">
        <is>
          <t>Note: this template is a tool, not financial or legal advice for your particular situation. Speak to your accountant before you act on a number that matters.</t>
        </is>
      </c>
    </row>
  </sheetData>
  <mergeCells count="7">
    <mergeCell ref="A20:B20"/>
    <mergeCell ref="A16:B16"/>
    <mergeCell ref="A2:B2"/>
    <mergeCell ref="A19:B19"/>
    <mergeCell ref="A1:B1"/>
    <mergeCell ref="A17:B17"/>
    <mergeCell ref="A18:B18"/>
  </mergeCells>
  <pageMargins left="0.75" right="0.75" top="1" bottom="1" header="0.5" footer="0.5"/>
  <pageSetup orientation="portrait" paperSize="9" fitToHeight="0" fitToWidth="1"/>
  <headerFooter>
    <oddHeader/>
    <oddFooter>&amp;C&amp;8 &amp;K6B6870Powered by Digitise SA | digitisesa.co.za | Free for South African entrepreneurs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2026-10-14T12:28:23Z</dcterms:created>
  <dcterms:modified xmlns:dcterms="http://purl.org/dc/terms/" xmlns:xsi="http://www.w3.org/2001/XMLSchema-instance" xsi:type="dcterms:W3CDTF">2026-10-14T12:28:23Z</dcterms:modified>
</cp:coreProperties>
</file>